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tabRatio="602" firstSheet="1" activeTab="4"/>
  </bookViews>
  <sheets>
    <sheet name="Ож исполн" sheetId="1" r:id="rId1"/>
    <sheet name="Прил 4" sheetId="2" r:id="rId2"/>
    <sheet name="Прилож 5" sheetId="3" r:id="rId3"/>
    <sheet name="Прилож 6" sheetId="4" r:id="rId4"/>
    <sheet name="Муниц программы" sheetId="5" r:id="rId5"/>
    <sheet name="Ведом программы" sheetId="6" r:id="rId6"/>
    <sheet name="Прил 13" sheetId="7" r:id="rId7"/>
  </sheets>
  <definedNames>
    <definedName name="_xlnm.Print_Titles" localSheetId="2">'Прилож 5'!$10:$12</definedName>
    <definedName name="_xlnm.Print_Area" localSheetId="2">'Прилож 5'!$A$1:$H$101</definedName>
  </definedNames>
  <calcPr fullCalcOnLoad="1"/>
</workbook>
</file>

<file path=xl/sharedStrings.xml><?xml version="1.0" encoding="utf-8"?>
<sst xmlns="http://schemas.openxmlformats.org/spreadsheetml/2006/main" count="753" uniqueCount="222">
  <si>
    <t>Наименование</t>
  </si>
  <si>
    <t>ВСЕГО</t>
  </si>
  <si>
    <t>Раздел</t>
  </si>
  <si>
    <t>01</t>
  </si>
  <si>
    <t>08</t>
  </si>
  <si>
    <t>Жилищно -коммунальное хозяйство</t>
  </si>
  <si>
    <t>Подраздел</t>
  </si>
  <si>
    <t>Целевая статья</t>
  </si>
  <si>
    <t>Вид расходов</t>
  </si>
  <si>
    <t>02</t>
  </si>
  <si>
    <t>03</t>
  </si>
  <si>
    <t>Жилищно-коммунальное хозяйство</t>
  </si>
  <si>
    <t>Коммунальное хозяйство</t>
  </si>
  <si>
    <t xml:space="preserve">  </t>
  </si>
  <si>
    <t xml:space="preserve">Ведомственная  структура   расходов  бюджета </t>
  </si>
  <si>
    <t>сумма</t>
  </si>
  <si>
    <t>1100</t>
  </si>
  <si>
    <t xml:space="preserve">             Функционирование высшего должностного лица субъекта Российской Федерации и муниципального образования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</si>
  <si>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</si>
  <si>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по разделам и подразделам , целевым статьям и видам расходов</t>
  </si>
  <si>
    <t>500</t>
  </si>
  <si>
    <t>Функционирование   высшего должностного лица субъекта Российской Федерации и муниципального образования</t>
  </si>
  <si>
    <t>Образование</t>
  </si>
  <si>
    <t>0501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</si>
  <si>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</si>
  <si>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</si>
  <si>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07</t>
  </si>
  <si>
    <t>тыс. руб.</t>
  </si>
  <si>
    <t>05</t>
  </si>
  <si>
    <t>0707</t>
  </si>
  <si>
    <t>ВСЕГО РАСХОДОВ</t>
  </si>
  <si>
    <t xml:space="preserve">             Защита населения и территории от последствий чрезвычайных ситуаций  природного и техногенного характера, гражданская оборона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</si>
  <si>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</si>
  <si>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</si>
  <si>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</si>
  <si>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</si>
  <si>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0503</t>
  </si>
  <si>
    <t>Благоустройство</t>
  </si>
  <si>
    <t xml:space="preserve">               Жилищное хозяйство</t>
  </si>
  <si>
    <t>Распределение ассигнований из  бюджета поселения</t>
  </si>
  <si>
    <t>Мобилизационная и вневойсковая подготовка</t>
  </si>
  <si>
    <t>0400</t>
  </si>
  <si>
    <t>год</t>
  </si>
  <si>
    <t xml:space="preserve">Культура </t>
  </si>
  <si>
    <t>04</t>
  </si>
  <si>
    <t>0500</t>
  </si>
  <si>
    <t>0502</t>
  </si>
  <si>
    <t>12</t>
  </si>
  <si>
    <t>0700</t>
  </si>
  <si>
    <t xml:space="preserve">               Молодежная политика и оздоровление детей</t>
  </si>
  <si>
    <t>0801</t>
  </si>
  <si>
    <t xml:space="preserve">               Культура     </t>
  </si>
  <si>
    <t>Общегосударственные вопросы</t>
  </si>
  <si>
    <t>0102</t>
  </si>
  <si>
    <t xml:space="preserve"> бюджета  поселения по разделам и подразделам </t>
  </si>
  <si>
    <t>код</t>
  </si>
  <si>
    <t>0100</t>
  </si>
  <si>
    <t>Другие общегосударственные вопросы</t>
  </si>
  <si>
    <t>Национальная экономика</t>
  </si>
  <si>
    <t>0104</t>
  </si>
  <si>
    <t>Молодежная политика и оздоровление детей</t>
  </si>
  <si>
    <t xml:space="preserve">               Коммунальное хозяйство </t>
  </si>
  <si>
    <t xml:space="preserve">функциональной классификации расходов бюджета  </t>
  </si>
  <si>
    <t>Культура,  кинематография, средства массовой информации</t>
  </si>
  <si>
    <t xml:space="preserve">             Другие общегосударственные вопросы</t>
  </si>
  <si>
    <t xml:space="preserve">             Резервные фонды</t>
  </si>
  <si>
    <t xml:space="preserve">Национальная безопасность и правоохранительная деятельность </t>
  </si>
  <si>
    <t>0300</t>
  </si>
  <si>
    <t>Национальная  экономика</t>
  </si>
  <si>
    <t xml:space="preserve"> 0800</t>
  </si>
  <si>
    <t>Ведомство</t>
  </si>
  <si>
    <t>11</t>
  </si>
  <si>
    <t>Резервные фонды  местных администраций</t>
  </si>
  <si>
    <t>Распределение бюджетных ассигнований</t>
  </si>
  <si>
    <t xml:space="preserve">               Физическая культура и спорт</t>
  </si>
  <si>
    <t>к решению  заседания Совета</t>
  </si>
  <si>
    <t>0309</t>
  </si>
  <si>
    <t>0701</t>
  </si>
  <si>
    <t>Дошкольное образование</t>
  </si>
  <si>
    <t>Лемешкинского сельского поселения  от                    №</t>
  </si>
  <si>
    <t>к решению  Совета Лемешкинского</t>
  </si>
  <si>
    <t>к решению Совета Лемешкинского сельского</t>
  </si>
  <si>
    <t>Приложение № 6</t>
  </si>
  <si>
    <t>Приложение № 8</t>
  </si>
  <si>
    <t>13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</si>
  <si>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</si>
  <si>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</si>
  <si>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</si>
  <si>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 xml:space="preserve">Культура, кинематография </t>
  </si>
  <si>
    <t>1102</t>
  </si>
  <si>
    <t>1200</t>
  </si>
  <si>
    <t>1204</t>
  </si>
  <si>
    <t>0111</t>
  </si>
  <si>
    <t>0113</t>
  </si>
  <si>
    <t>0409</t>
  </si>
  <si>
    <t>Дорожное хозяйство</t>
  </si>
  <si>
    <t xml:space="preserve">             Дорожное хозяйство</t>
  </si>
  <si>
    <t>Другие вопросы в области национальной экономики</t>
  </si>
  <si>
    <t>0412</t>
  </si>
  <si>
    <t xml:space="preserve">поселения от </t>
  </si>
  <si>
    <t>Целевая</t>
  </si>
  <si>
    <t>Сумма (тыс. руб.)</t>
  </si>
  <si>
    <t xml:space="preserve">Наименование </t>
  </si>
  <si>
    <t xml:space="preserve">статья </t>
  </si>
  <si>
    <t>расходов</t>
  </si>
  <si>
    <t>0106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</si>
  <si>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</si>
  <si>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</si>
  <si>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Ожидаемое исполнение бюджета</t>
  </si>
  <si>
    <t xml:space="preserve"> Лемешкинского сельского поселения по расходам </t>
  </si>
  <si>
    <t>по разделам и подразделам функциональной классификации расходов</t>
  </si>
  <si>
    <t xml:space="preserve">% выполнения </t>
  </si>
  <si>
    <t xml:space="preserve">             Другие вопросы в области национальной экономики</t>
  </si>
  <si>
    <t>Приложение № 4</t>
  </si>
  <si>
    <t>Приложение № 5</t>
  </si>
  <si>
    <t xml:space="preserve">               Другие вопросы в области  средств массовой информации</t>
  </si>
  <si>
    <t>Непрограммные направления обеспечения деятельности органов местного самоуправления сельского поселения</t>
  </si>
  <si>
    <t>Расходы на выплаты персоналу в целях обеспечения выполнения функций государственными (муниципальными) органами казёнными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</si>
  <si>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</si>
  <si>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</si>
  <si>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</si>
  <si>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</si>
  <si>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</si>
  <si>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Межбюджетные трансферты</t>
  </si>
  <si>
    <t>Иные бюджетные ассигнования</t>
  </si>
  <si>
    <t>800</t>
  </si>
  <si>
    <t>Проведение выборов и референдумов</t>
  </si>
  <si>
    <t>Капитальные вложения в объекты недвижимого имущества государственной (муниципальной) собственности</t>
  </si>
  <si>
    <t>400</t>
  </si>
  <si>
    <t>Предоставление субсидий бюджетным, автономным учреждениям и иным некоммерческим организациям</t>
  </si>
  <si>
    <t xml:space="preserve"> Физическая культура  и  спорт</t>
  </si>
  <si>
    <t>2016 год</t>
  </si>
  <si>
    <t>77,5</t>
  </si>
  <si>
    <t>Ведомственная целевая программа "Развитие территориального общественного самоуправления в Руднянском муниципальном районе на 2012-2015 годы"</t>
  </si>
  <si>
    <t>Ведомственная целевая программа "Укрепление безопасности, законности и правопорядка на территории Лемешкинского сельского поселения" на 2014-2016 годы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</si>
  <si>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поселения" на 2014-2016 годы</t>
  </si>
  <si>
    <t>Ведомственная целевая программа "Молодёжная политика на территории Лемешкинского сельского поселения" на 2014-2016 годы</t>
  </si>
  <si>
    <t>Ведомственная целевая программа "Развитие культурно-досуговой деятельности на территории Лемешкинского сельского поселения" на 2014-2016 годы</t>
  </si>
  <si>
    <t>Ведомственная целевая программа "Развитие физической культуры и спорта на территории Лемешкинского сельского поселения" на 2014-2016 годы</t>
  </si>
  <si>
    <t>1000</t>
  </si>
  <si>
    <t>Социальная политика</t>
  </si>
  <si>
    <t>1003</t>
  </si>
  <si>
    <t>Социальное обеспечение населения</t>
  </si>
  <si>
    <t>Физическая культура  и  спорт</t>
  </si>
  <si>
    <t>Муниципальные программы</t>
  </si>
  <si>
    <t>Капитальный ремонт, ремонт и содержание дорог общего пользования</t>
  </si>
  <si>
    <t>Приложение № 9</t>
  </si>
  <si>
    <t>Ведомственные целевые программы</t>
  </si>
  <si>
    <t>2016 г.</t>
  </si>
  <si>
    <t>Программа</t>
  </si>
  <si>
    <t>муниципальных заимствований</t>
  </si>
  <si>
    <t>Сумма, тыс.руб.</t>
  </si>
  <si>
    <t>Состав источников</t>
  </si>
  <si>
    <t xml:space="preserve">Изменение остатков средств на счёте по учёту средств </t>
  </si>
  <si>
    <t>бюджета поселения</t>
  </si>
  <si>
    <t>Всего источников финансирования дефицита бюджета</t>
  </si>
  <si>
    <t xml:space="preserve">                                                                                                              Приложение № 13</t>
  </si>
  <si>
    <t>сельского поселения от    №</t>
  </si>
  <si>
    <t>Администрация Лемешкинского сельского поселения вправе привлекать кредиты от других бюджетов бюджетной системы  Российской Федерации, кредитных организаций, по которым возникают долговые обязательства Лемешкинского сельского поселения.</t>
  </si>
  <si>
    <t>Культура,  кинематография</t>
  </si>
  <si>
    <t>2017 год</t>
  </si>
  <si>
    <t>2017 г.</t>
  </si>
  <si>
    <t>0107</t>
  </si>
  <si>
    <t>функциональной классификации расходов   на 2016 год и период  до 2018 года</t>
  </si>
  <si>
    <t>2018 год</t>
  </si>
  <si>
    <t>9000000000</t>
  </si>
  <si>
    <t>9900000000</t>
  </si>
  <si>
    <t xml:space="preserve">на 2016-2018 годы </t>
  </si>
  <si>
    <t>Лемешкинского сельского поселения на 2016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</si>
  <si>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</si>
  <si>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Другие вопросы в области культуры,  кинематографии, средств массовой информации</t>
  </si>
  <si>
    <t>7100000000</t>
  </si>
  <si>
    <t>6900000000</t>
  </si>
  <si>
    <t>6800000000</t>
  </si>
  <si>
    <t>7000000000</t>
  </si>
  <si>
    <t>6700000000</t>
  </si>
  <si>
    <t>6600000000</t>
  </si>
  <si>
    <t>2018 г.</t>
  </si>
  <si>
    <t>1480000000</t>
  </si>
  <si>
    <t>Муниципальная программа "Развитие территориального общественного самоуправления на территории Лемешкинского сельского поселения" на 2014-2016 годы</t>
  </si>
  <si>
    <t>Развитие и совершенствование системы территориального общественного самоуправления</t>
  </si>
  <si>
    <t xml:space="preserve">Распределение бюджетных ассигнований на реализацию муниципальных программ на 2016 год </t>
  </si>
  <si>
    <t>и период до 2018 года</t>
  </si>
  <si>
    <t>1760000000</t>
  </si>
  <si>
    <t>Муниципальная программа "Устойчивое развитие сельских территорий Лемешкинского сельского поселения на 2014-2017 годы"</t>
  </si>
  <si>
    <t>1850000000</t>
  </si>
  <si>
    <t>Улучшение жизнедеятельности территории сельского поселения</t>
  </si>
  <si>
    <t>Ведомственная целевая программа "Укрепление безопасности, законностии правопорядка на территории Лемешкинского сельского поселения" на 2014-2016 годы</t>
  </si>
  <si>
    <t>Ведомственная целевая программа "Развитие культурно-досуговой деятельности на территории Лемешкинского сельского поселения на 2014-2016 годы"</t>
  </si>
  <si>
    <t>Ведомственная целевая программа "Развитие жилищно-коммунального хозяйства и благоустройства на территории Лемешкинского сельского поселения на 2014-2016 годы"</t>
  </si>
  <si>
    <t>Ведомственная целевая программа "Развитие физической культуры на территории Лемешкинского сельского поселения на 2014-2016 годы"</t>
  </si>
  <si>
    <t xml:space="preserve">Распределение бюджетных ассигнований на реализацию ведомственных целевых программ на 2016 год </t>
  </si>
  <si>
    <t>Обеспечение деятельности органов местного самоуправления сельского поселения</t>
  </si>
  <si>
    <t>Лемешкинского сельского поселения на 2016 - 2018 годы.</t>
  </si>
  <si>
    <t>Муниципальная программа "Обеспечение содержания, ремонта автомобильных дорог, комплексное благоустройство улично-дорожной сети  Лемешкинского сельского поселения Руднянского муниципального района"</t>
  </si>
  <si>
    <t>Ведомственная целевая программа "Информирование о деятельности органов местного самоуправления на территории Лемешкинского сельского поселения на 2014-2017 годы"</t>
  </si>
  <si>
    <t>Ведомственная целевая программа "Информирование о деятельности органов местного самоуправления на территории Лемешкинского сельского поселения" на 2014-2017 годы</t>
  </si>
  <si>
    <t xml:space="preserve"> за   2016 год</t>
  </si>
  <si>
    <t>Уточнённый план на 2016 год</t>
  </si>
  <si>
    <t>Ожидаемое исполнение за 2016 год</t>
  </si>
  <si>
    <t>Ведомственная целевая программа "Молодёжная политика на территории Лемешкинского сельского поселения"</t>
  </si>
  <si>
    <t xml:space="preserve">2. Настоящее Решение вступает в силу с момента его подписания и подлежит официальному обнародованию </t>
  </si>
  <si>
    <t>Глава Лемешкинского сельского поселения</t>
  </si>
  <si>
    <t>990000000</t>
  </si>
  <si>
    <t>1.3. Приложение 4 изложить в следующей редакции:</t>
  </si>
  <si>
    <t>1.4. Приложение 5 изложить в следующей редакции:</t>
  </si>
  <si>
    <t>1.5. Приложение 6 изложить в следующей редакции:</t>
  </si>
  <si>
    <t>1.7. Приложение 9 изложить в следующей редакции:</t>
  </si>
  <si>
    <t>И.А. Лемешкин</t>
  </si>
  <si>
    <t>Исполнено   на 01.04. 2016 г</t>
  </si>
  <si>
    <t>1.6. Приложение 8 изложить в следующей редакции:</t>
  </si>
  <si>
    <t>1.8. Приложение 13 изложить в следующей редакции:</t>
  </si>
  <si>
    <t>Источники финансирования дефицита бюджета поселения на 2016-2018 годы.</t>
  </si>
  <si>
    <t>4250000000</t>
  </si>
  <si>
    <t>Муниципальная программа "Создание условий для обеспечения качественными услугами по водоснабжению населения в сельских поселениях Руднянского муниципального района Волгоградской области на 2016-2018 годы"</t>
  </si>
  <si>
    <t>Модернизация жилищно-коммунального хозяйства</t>
  </si>
  <si>
    <t>сельского поселения  от  23.05.2016   №</t>
  </si>
  <si>
    <t>19/71</t>
  </si>
  <si>
    <t>поселения от 23.05.2016 № 19/71</t>
  </si>
  <si>
    <t>№ 19/71</t>
  </si>
  <si>
    <t xml:space="preserve">  № 19/71</t>
  </si>
  <si>
    <t>Муниципальная программа "Создание условий для обеспечения качественными услугами по водоснабжению населения в Лемешкинском сельском поселении Руднянского муниципального района Волгоградской области на 2016-2018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</si>
</sst>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[$€-2]\ ###,000_);[Red]\([$€-2]\ ###,000\)"/>
    <numFmt numFmtId="171" formatCode="0.00000"/>
    <numFmt numFmtId="172" formatCode="0.0%"/>
    <numFmt numFmtId="173" formatCode="#,##0.0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172" fontId="4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3" fontId="0" fillId="0" borderId="13" xfId="0" applyNumberForma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13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justify" wrapText="1"/>
    </xf>
    <xf numFmtId="1" fontId="0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3" fontId="0" fillId="0" borderId="23" xfId="0" applyNumberFormat="1" applyBorder="1" applyAlignment="1">
      <alignment horizontal="right"/>
    </xf>
    <xf numFmtId="173" fontId="0" fillId="0" borderId="24" xfId="0" applyNumberFormat="1" applyBorder="1" applyAlignment="1">
      <alignment horizontal="right"/>
    </xf>
    <xf numFmtId="0" fontId="0" fillId="0" borderId="18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3" fontId="4" fillId="0" borderId="11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173" fontId="0" fillId="0" borderId="24" xfId="0" applyNumberFormat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8"/>
  <sheetViews>
    <sheetView zoomScalePageLayoutView="0" workbookViewId="0" topLeftCell="B1">
      <selection activeCell="Q36" sqref="Q36"/>
    </sheetView>
  </sheetViews>
  <sheetFormatPr defaultColWidth="9.00390625" defaultRowHeight="12.75"/>
  <cols>
    <col min="1" max="1" width="4.75390625" style="0" hidden="1" customWidth="1"/>
    <col min="2" max="2" width="7.125" style="0" customWidth="1"/>
    <col min="5" max="5" width="5.875" style="0" customWidth="1"/>
    <col min="6" max="6" width="7.25390625" style="0" customWidth="1"/>
    <col min="7" max="7" width="5.875" style="0" customWidth="1"/>
    <col min="8" max="8" width="7.375" style="0" customWidth="1"/>
    <col min="9" max="9" width="6.625" style="0" customWidth="1"/>
    <col min="10" max="10" width="6.125" style="0" customWidth="1"/>
  </cols>
  <sheetData>
    <row r="2" spans="3:14" ht="12.75">
      <c r="C2" s="178" t="s">
        <v>108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3:14" ht="12.75">
      <c r="C3" s="178" t="s">
        <v>109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3:14" ht="12.75">
      <c r="C4" s="178" t="s">
        <v>110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3:14" ht="12.75">
      <c r="C5" s="178" t="s">
        <v>197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3:14" ht="12.75">
      <c r="C6" s="67"/>
      <c r="D6" s="67"/>
      <c r="E6" s="67"/>
      <c r="F6" s="67"/>
      <c r="G6" s="67"/>
      <c r="H6" s="67"/>
      <c r="I6" s="67"/>
      <c r="J6" s="67"/>
      <c r="K6" s="22"/>
      <c r="N6" s="22" t="s">
        <v>27</v>
      </c>
    </row>
    <row r="7" spans="2:14" ht="12.75">
      <c r="B7" s="68"/>
      <c r="C7" s="69"/>
      <c r="D7" s="70"/>
      <c r="E7" s="70"/>
      <c r="F7" s="70"/>
      <c r="G7" s="70"/>
      <c r="H7" s="70"/>
      <c r="I7" s="70"/>
      <c r="J7" s="71"/>
      <c r="K7" s="175" t="s">
        <v>198</v>
      </c>
      <c r="L7" s="177" t="s">
        <v>209</v>
      </c>
      <c r="M7" s="175" t="s">
        <v>199</v>
      </c>
      <c r="N7" s="177" t="s">
        <v>111</v>
      </c>
    </row>
    <row r="8" spans="2:14" ht="51.75" customHeight="1">
      <c r="B8" s="72" t="s">
        <v>55</v>
      </c>
      <c r="C8" s="73"/>
      <c r="D8" s="73"/>
      <c r="E8" s="73"/>
      <c r="F8" s="74" t="s">
        <v>0</v>
      </c>
      <c r="G8" s="75"/>
      <c r="H8" s="73"/>
      <c r="I8" s="73"/>
      <c r="J8" s="74"/>
      <c r="K8" s="176"/>
      <c r="L8" s="177"/>
      <c r="M8" s="176"/>
      <c r="N8" s="177"/>
    </row>
    <row r="9" spans="2:14" ht="26.25" customHeight="1">
      <c r="B9" s="32" t="s">
        <v>56</v>
      </c>
      <c r="C9" s="141" t="s">
        <v>52</v>
      </c>
      <c r="D9" s="141"/>
      <c r="E9" s="141"/>
      <c r="F9" s="141"/>
      <c r="G9" s="141"/>
      <c r="H9" s="141"/>
      <c r="I9" s="141"/>
      <c r="J9" s="141"/>
      <c r="K9" s="114">
        <f>SUM(K10:K15)</f>
        <v>3118.5</v>
      </c>
      <c r="L9" s="114">
        <f>SUM(L10:L15)</f>
        <v>692.4</v>
      </c>
      <c r="M9" s="114">
        <f>SUM(M10:M15)</f>
        <v>3118.5</v>
      </c>
      <c r="N9" s="76">
        <f>M9/K9</f>
        <v>1</v>
      </c>
    </row>
    <row r="10" spans="2:14" ht="27" customHeight="1">
      <c r="B10" s="23" t="s">
        <v>53</v>
      </c>
      <c r="C10" s="157" t="s">
        <v>17</v>
      </c>
      <c r="D10" s="164"/>
      <c r="E10" s="164"/>
      <c r="F10" s="164"/>
      <c r="G10" s="164"/>
      <c r="H10" s="164"/>
      <c r="I10" s="164"/>
      <c r="J10" s="165"/>
      <c r="K10" s="116">
        <v>669.5</v>
      </c>
      <c r="L10" s="116">
        <v>148</v>
      </c>
      <c r="M10" s="116">
        <v>669.5</v>
      </c>
      <c r="N10" s="77">
        <f>M10/K10</f>
        <v>1</v>
      </c>
    </row>
    <row r="11" spans="2:14" ht="26.25" customHeight="1">
      <c r="B11" s="23" t="s">
        <v>59</v>
      </c>
      <c r="C11" s="157" t="s">
        <v>18</v>
      </c>
      <c r="D11" s="158"/>
      <c r="E11" s="158"/>
      <c r="F11" s="158"/>
      <c r="G11" s="158"/>
      <c r="H11" s="158"/>
      <c r="I11" s="158"/>
      <c r="J11" s="159"/>
      <c r="K11" s="116">
        <v>2249.5</v>
      </c>
      <c r="L11" s="116">
        <v>425.6</v>
      </c>
      <c r="M11" s="116">
        <v>2249.5</v>
      </c>
      <c r="N11" s="77">
        <f aca="true" t="shared" si="0" ref="N11:N38">M11/K11</f>
        <v>1</v>
      </c>
    </row>
    <row r="12" spans="2:14" ht="26.25" customHeight="1">
      <c r="B12" s="23" t="s">
        <v>105</v>
      </c>
      <c r="C12" s="157" t="s">
        <v>106</v>
      </c>
      <c r="D12" s="158"/>
      <c r="E12" s="158"/>
      <c r="F12" s="158"/>
      <c r="G12" s="158"/>
      <c r="H12" s="158"/>
      <c r="I12" s="158"/>
      <c r="J12" s="159"/>
      <c r="K12" s="116">
        <v>77.5</v>
      </c>
      <c r="L12" s="116">
        <v>38.8</v>
      </c>
      <c r="M12" s="116">
        <v>77.5</v>
      </c>
      <c r="N12" s="77">
        <f t="shared" si="0"/>
        <v>1</v>
      </c>
    </row>
    <row r="13" spans="2:14" ht="21" customHeight="1">
      <c r="B13" s="23" t="s">
        <v>162</v>
      </c>
      <c r="C13" s="105"/>
      <c r="D13" s="158" t="s">
        <v>126</v>
      </c>
      <c r="E13" s="158"/>
      <c r="F13" s="158"/>
      <c r="G13" s="158"/>
      <c r="H13" s="158"/>
      <c r="I13" s="158"/>
      <c r="J13" s="159"/>
      <c r="K13" s="116">
        <v>0</v>
      </c>
      <c r="L13" s="116">
        <v>0</v>
      </c>
      <c r="M13" s="116">
        <v>0</v>
      </c>
      <c r="N13" s="77">
        <v>0</v>
      </c>
    </row>
    <row r="14" spans="2:14" ht="21.75" customHeight="1">
      <c r="B14" s="23" t="s">
        <v>92</v>
      </c>
      <c r="C14" s="157" t="s">
        <v>65</v>
      </c>
      <c r="D14" s="158"/>
      <c r="E14" s="158"/>
      <c r="F14" s="158"/>
      <c r="G14" s="158"/>
      <c r="H14" s="158"/>
      <c r="I14" s="158"/>
      <c r="J14" s="159"/>
      <c r="K14" s="116">
        <v>12</v>
      </c>
      <c r="L14" s="116">
        <v>0</v>
      </c>
      <c r="M14" s="116">
        <v>12</v>
      </c>
      <c r="N14" s="77">
        <f t="shared" si="0"/>
        <v>1</v>
      </c>
    </row>
    <row r="15" spans="2:14" ht="15.75" customHeight="1">
      <c r="B15" s="23" t="s">
        <v>93</v>
      </c>
      <c r="C15" s="157" t="s">
        <v>64</v>
      </c>
      <c r="D15" s="158"/>
      <c r="E15" s="158"/>
      <c r="F15" s="158"/>
      <c r="G15" s="158"/>
      <c r="H15" s="158"/>
      <c r="I15" s="158"/>
      <c r="J15" s="159"/>
      <c r="K15" s="116">
        <v>110</v>
      </c>
      <c r="L15" s="117">
        <v>80</v>
      </c>
      <c r="M15" s="116">
        <v>110</v>
      </c>
      <c r="N15" s="77">
        <f t="shared" si="0"/>
        <v>1</v>
      </c>
    </row>
    <row r="16" spans="2:14" ht="17.25" customHeight="1">
      <c r="B16" s="32" t="s">
        <v>32</v>
      </c>
      <c r="C16" s="166" t="s">
        <v>33</v>
      </c>
      <c r="D16" s="167"/>
      <c r="E16" s="167"/>
      <c r="F16" s="167"/>
      <c r="G16" s="167"/>
      <c r="H16" s="167"/>
      <c r="I16" s="167"/>
      <c r="J16" s="168"/>
      <c r="K16" s="114">
        <f>K17</f>
        <v>59.3</v>
      </c>
      <c r="L16" s="114">
        <f>L17</f>
        <v>11.7</v>
      </c>
      <c r="M16" s="114">
        <f>M17</f>
        <v>59.3</v>
      </c>
      <c r="N16" s="79">
        <f t="shared" si="0"/>
        <v>1</v>
      </c>
    </row>
    <row r="17" spans="2:14" ht="20.25" customHeight="1">
      <c r="B17" s="23" t="s">
        <v>34</v>
      </c>
      <c r="C17" s="157" t="s">
        <v>35</v>
      </c>
      <c r="D17" s="158"/>
      <c r="E17" s="158"/>
      <c r="F17" s="158"/>
      <c r="G17" s="158"/>
      <c r="H17" s="158"/>
      <c r="I17" s="158"/>
      <c r="J17" s="159"/>
      <c r="K17" s="116">
        <v>59.3</v>
      </c>
      <c r="L17" s="127">
        <v>11.7</v>
      </c>
      <c r="M17" s="116">
        <v>59.3</v>
      </c>
      <c r="N17" s="77">
        <f t="shared" si="0"/>
        <v>1</v>
      </c>
    </row>
    <row r="18" spans="2:14" ht="27" customHeight="1">
      <c r="B18" s="32" t="s">
        <v>67</v>
      </c>
      <c r="C18" s="169" t="s">
        <v>66</v>
      </c>
      <c r="D18" s="170"/>
      <c r="E18" s="170"/>
      <c r="F18" s="170"/>
      <c r="G18" s="170"/>
      <c r="H18" s="170"/>
      <c r="I18" s="170"/>
      <c r="J18" s="171"/>
      <c r="K18" s="114">
        <f>K19</f>
        <v>0</v>
      </c>
      <c r="L18" s="114">
        <f>L19</f>
        <v>0</v>
      </c>
      <c r="M18" s="114">
        <f>M19</f>
        <v>0</v>
      </c>
      <c r="N18" s="79" t="e">
        <f t="shared" si="0"/>
        <v>#DIV/0!</v>
      </c>
    </row>
    <row r="19" spans="2:14" ht="39.75" customHeight="1">
      <c r="B19" s="23" t="s">
        <v>76</v>
      </c>
      <c r="C19" s="157" t="s">
        <v>31</v>
      </c>
      <c r="D19" s="158"/>
      <c r="E19" s="158"/>
      <c r="F19" s="158"/>
      <c r="G19" s="158"/>
      <c r="H19" s="158"/>
      <c r="I19" s="158"/>
      <c r="J19" s="159"/>
      <c r="K19" s="116">
        <v>0</v>
      </c>
      <c r="L19" s="123">
        <v>0</v>
      </c>
      <c r="M19" s="116">
        <v>0</v>
      </c>
      <c r="N19" s="77" t="e">
        <f>M19/K19</f>
        <v>#DIV/0!</v>
      </c>
    </row>
    <row r="20" spans="2:14" ht="21" customHeight="1">
      <c r="B20" s="32" t="s">
        <v>41</v>
      </c>
      <c r="C20" s="141" t="s">
        <v>68</v>
      </c>
      <c r="D20" s="141"/>
      <c r="E20" s="141"/>
      <c r="F20" s="141"/>
      <c r="G20" s="141"/>
      <c r="H20" s="141"/>
      <c r="I20" s="141"/>
      <c r="J20" s="141"/>
      <c r="K20" s="114">
        <f>SUM(K21:K22)</f>
        <v>414.3</v>
      </c>
      <c r="L20" s="114">
        <f>SUM(L21:L22)</f>
        <v>0</v>
      </c>
      <c r="M20" s="114">
        <f>SUM(M21:M22)</f>
        <v>414.3</v>
      </c>
      <c r="N20" s="76">
        <f t="shared" si="0"/>
        <v>1</v>
      </c>
    </row>
    <row r="21" spans="2:14" ht="19.5" customHeight="1">
      <c r="B21" s="25" t="s">
        <v>94</v>
      </c>
      <c r="C21" s="163" t="s">
        <v>96</v>
      </c>
      <c r="D21" s="164"/>
      <c r="E21" s="164"/>
      <c r="F21" s="164"/>
      <c r="G21" s="164"/>
      <c r="H21" s="164"/>
      <c r="I21" s="164"/>
      <c r="J21" s="165"/>
      <c r="K21" s="116">
        <v>414.3</v>
      </c>
      <c r="L21" s="123">
        <v>0</v>
      </c>
      <c r="M21" s="116">
        <v>414.3</v>
      </c>
      <c r="N21" s="77">
        <f t="shared" si="0"/>
        <v>1</v>
      </c>
    </row>
    <row r="22" spans="2:14" ht="19.5" customHeight="1">
      <c r="B22" s="25" t="s">
        <v>98</v>
      </c>
      <c r="C22" s="163" t="s">
        <v>112</v>
      </c>
      <c r="D22" s="164"/>
      <c r="E22" s="164"/>
      <c r="F22" s="164"/>
      <c r="G22" s="164"/>
      <c r="H22" s="164"/>
      <c r="I22" s="164"/>
      <c r="J22" s="165"/>
      <c r="K22" s="123">
        <v>0</v>
      </c>
      <c r="L22" s="127">
        <v>0</v>
      </c>
      <c r="M22" s="123">
        <v>0</v>
      </c>
      <c r="N22" s="77" t="e">
        <f t="shared" si="0"/>
        <v>#DIV/0!</v>
      </c>
    </row>
    <row r="23" spans="2:14" ht="17.25" customHeight="1">
      <c r="B23" s="34" t="s">
        <v>45</v>
      </c>
      <c r="C23" s="140" t="s">
        <v>5</v>
      </c>
      <c r="D23" s="141"/>
      <c r="E23" s="141"/>
      <c r="F23" s="141"/>
      <c r="G23" s="141"/>
      <c r="H23" s="141"/>
      <c r="I23" s="141"/>
      <c r="J23" s="142"/>
      <c r="K23" s="124">
        <f>K26+K27</f>
        <v>2792.6</v>
      </c>
      <c r="L23" s="124">
        <f>L26+L27</f>
        <v>45.8</v>
      </c>
      <c r="M23" s="124">
        <f>M26+M27</f>
        <v>2792.6</v>
      </c>
      <c r="N23" s="79">
        <f t="shared" si="0"/>
        <v>1</v>
      </c>
    </row>
    <row r="24" spans="2:14" ht="12.75" hidden="1">
      <c r="B24" s="78" t="s">
        <v>23</v>
      </c>
      <c r="C24" s="172" t="s">
        <v>38</v>
      </c>
      <c r="D24" s="173"/>
      <c r="E24" s="173"/>
      <c r="F24" s="173"/>
      <c r="G24" s="173"/>
      <c r="H24" s="173"/>
      <c r="I24" s="173"/>
      <c r="J24" s="174"/>
      <c r="K24" s="128"/>
      <c r="L24" s="123"/>
      <c r="M24" s="128"/>
      <c r="N24" s="79" t="e">
        <f t="shared" si="0"/>
        <v>#DIV/0!</v>
      </c>
    </row>
    <row r="25" spans="2:14" ht="12.75" hidden="1">
      <c r="B25" s="25" t="s">
        <v>46</v>
      </c>
      <c r="C25" s="48" t="s">
        <v>61</v>
      </c>
      <c r="D25" s="143"/>
      <c r="E25" s="143"/>
      <c r="F25" s="143"/>
      <c r="G25" s="143"/>
      <c r="H25" s="143"/>
      <c r="I25" s="143"/>
      <c r="J25" s="144"/>
      <c r="K25" s="123"/>
      <c r="L25" s="127"/>
      <c r="M25" s="123"/>
      <c r="N25" s="79" t="e">
        <f t="shared" si="0"/>
        <v>#DIV/0!</v>
      </c>
    </row>
    <row r="26" spans="2:14" ht="16.5" customHeight="1">
      <c r="B26" s="25" t="s">
        <v>46</v>
      </c>
      <c r="C26" s="145"/>
      <c r="D26" s="146" t="s">
        <v>12</v>
      </c>
      <c r="E26" s="146"/>
      <c r="F26" s="146"/>
      <c r="G26" s="146"/>
      <c r="H26" s="146"/>
      <c r="I26" s="146"/>
      <c r="J26" s="147"/>
      <c r="K26" s="126">
        <v>998</v>
      </c>
      <c r="L26" s="127">
        <v>0</v>
      </c>
      <c r="M26" s="126">
        <v>998</v>
      </c>
      <c r="N26" s="77">
        <f t="shared" si="0"/>
        <v>1</v>
      </c>
    </row>
    <row r="27" spans="2:14" ht="17.25" customHeight="1">
      <c r="B27" s="23" t="s">
        <v>36</v>
      </c>
      <c r="C27" s="145"/>
      <c r="D27" s="146" t="s">
        <v>37</v>
      </c>
      <c r="E27" s="146"/>
      <c r="F27" s="146"/>
      <c r="G27" s="146"/>
      <c r="H27" s="146"/>
      <c r="I27" s="146"/>
      <c r="J27" s="147"/>
      <c r="K27" s="126">
        <v>1794.6</v>
      </c>
      <c r="L27" s="116">
        <v>45.8</v>
      </c>
      <c r="M27" s="126">
        <v>1794.6</v>
      </c>
      <c r="N27" s="77">
        <f t="shared" si="0"/>
        <v>1</v>
      </c>
    </row>
    <row r="28" spans="2:14" ht="18" customHeight="1">
      <c r="B28" s="34" t="s">
        <v>48</v>
      </c>
      <c r="C28" s="140" t="s">
        <v>22</v>
      </c>
      <c r="D28" s="141"/>
      <c r="E28" s="141"/>
      <c r="F28" s="141"/>
      <c r="G28" s="141"/>
      <c r="H28" s="141"/>
      <c r="I28" s="141"/>
      <c r="J28" s="142"/>
      <c r="K28" s="124">
        <f>SUM(K29:K29)</f>
        <v>55.9</v>
      </c>
      <c r="L28" s="124">
        <f>SUM(L29:L29)</f>
        <v>0</v>
      </c>
      <c r="M28" s="124">
        <f>SUM(M29:M29)</f>
        <v>55.9</v>
      </c>
      <c r="N28" s="79">
        <f t="shared" si="0"/>
        <v>1</v>
      </c>
    </row>
    <row r="29" spans="2:14" ht="20.25" customHeight="1">
      <c r="B29" s="25" t="s">
        <v>29</v>
      </c>
      <c r="C29" s="163" t="s">
        <v>49</v>
      </c>
      <c r="D29" s="164"/>
      <c r="E29" s="164"/>
      <c r="F29" s="164"/>
      <c r="G29" s="164"/>
      <c r="H29" s="164"/>
      <c r="I29" s="164"/>
      <c r="J29" s="165"/>
      <c r="K29" s="123">
        <v>55.9</v>
      </c>
      <c r="L29" s="116">
        <v>0</v>
      </c>
      <c r="M29" s="123">
        <v>55.9</v>
      </c>
      <c r="N29" s="77">
        <f t="shared" si="0"/>
        <v>1</v>
      </c>
    </row>
    <row r="30" spans="2:14" ht="18.75" customHeight="1">
      <c r="B30" s="34" t="s">
        <v>69</v>
      </c>
      <c r="C30" s="140" t="s">
        <v>63</v>
      </c>
      <c r="D30" s="141"/>
      <c r="E30" s="141"/>
      <c r="F30" s="141"/>
      <c r="G30" s="141"/>
      <c r="H30" s="141"/>
      <c r="I30" s="141"/>
      <c r="J30" s="142"/>
      <c r="K30" s="124">
        <f>SUM(K31:K31)</f>
        <v>1582.8</v>
      </c>
      <c r="L30" s="124">
        <f>SUM(L31:L31)</f>
        <v>337.7</v>
      </c>
      <c r="M30" s="124">
        <f>SUM(M31:M31)</f>
        <v>1582.8</v>
      </c>
      <c r="N30" s="76">
        <f t="shared" si="0"/>
        <v>1</v>
      </c>
    </row>
    <row r="31" spans="2:14" ht="17.25" customHeight="1">
      <c r="B31" s="25" t="s">
        <v>50</v>
      </c>
      <c r="C31" s="48" t="s">
        <v>51</v>
      </c>
      <c r="D31" s="143"/>
      <c r="E31" s="143"/>
      <c r="F31" s="143"/>
      <c r="G31" s="143"/>
      <c r="H31" s="143"/>
      <c r="I31" s="143"/>
      <c r="J31" s="144"/>
      <c r="K31" s="123">
        <v>1582.8</v>
      </c>
      <c r="L31" s="123">
        <v>337.7</v>
      </c>
      <c r="M31" s="123">
        <v>1582.8</v>
      </c>
      <c r="N31" s="77">
        <f t="shared" si="0"/>
        <v>1</v>
      </c>
    </row>
    <row r="32" spans="2:14" s="50" customFormat="1" ht="17.25" customHeight="1">
      <c r="B32" s="34" t="s">
        <v>139</v>
      </c>
      <c r="C32" s="140" t="s">
        <v>140</v>
      </c>
      <c r="D32" s="141"/>
      <c r="E32" s="141"/>
      <c r="F32" s="141"/>
      <c r="G32" s="141"/>
      <c r="H32" s="141"/>
      <c r="I32" s="141"/>
      <c r="J32" s="142"/>
      <c r="K32" s="124">
        <f>K33</f>
        <v>0</v>
      </c>
      <c r="L32" s="124">
        <f>L33</f>
        <v>0</v>
      </c>
      <c r="M32" s="124">
        <f>M33</f>
        <v>0</v>
      </c>
      <c r="N32" s="79">
        <v>0</v>
      </c>
    </row>
    <row r="33" spans="2:14" ht="18" customHeight="1">
      <c r="B33" s="25" t="s">
        <v>141</v>
      </c>
      <c r="C33" s="48"/>
      <c r="D33" s="143" t="s">
        <v>142</v>
      </c>
      <c r="E33" s="143"/>
      <c r="F33" s="143"/>
      <c r="G33" s="143"/>
      <c r="H33" s="143"/>
      <c r="I33" s="143"/>
      <c r="J33" s="144"/>
      <c r="K33" s="123">
        <v>0</v>
      </c>
      <c r="L33" s="123">
        <v>0</v>
      </c>
      <c r="M33" s="123">
        <v>0</v>
      </c>
      <c r="N33" s="77">
        <v>0</v>
      </c>
    </row>
    <row r="34" spans="2:14" ht="20.25" customHeight="1">
      <c r="B34" s="34" t="s">
        <v>16</v>
      </c>
      <c r="C34" s="140" t="s">
        <v>143</v>
      </c>
      <c r="D34" s="141"/>
      <c r="E34" s="141"/>
      <c r="F34" s="141"/>
      <c r="G34" s="141"/>
      <c r="H34" s="141"/>
      <c r="I34" s="141"/>
      <c r="J34" s="142"/>
      <c r="K34" s="124">
        <f>SUM(K35:K35)</f>
        <v>41</v>
      </c>
      <c r="L34" s="124">
        <f>SUM(L35:L35)</f>
        <v>0</v>
      </c>
      <c r="M34" s="124">
        <f>SUM(M35:M35)</f>
        <v>41</v>
      </c>
      <c r="N34" s="76">
        <f t="shared" si="0"/>
        <v>1</v>
      </c>
    </row>
    <row r="35" spans="2:14" ht="20.25" customHeight="1">
      <c r="B35" s="25" t="s">
        <v>89</v>
      </c>
      <c r="C35" s="163" t="s">
        <v>74</v>
      </c>
      <c r="D35" s="164"/>
      <c r="E35" s="164"/>
      <c r="F35" s="164"/>
      <c r="G35" s="164"/>
      <c r="H35" s="164"/>
      <c r="I35" s="164"/>
      <c r="J35" s="165"/>
      <c r="K35" s="123">
        <v>41</v>
      </c>
      <c r="L35" s="116">
        <v>0</v>
      </c>
      <c r="M35" s="123">
        <v>41</v>
      </c>
      <c r="N35" s="77">
        <f t="shared" si="0"/>
        <v>1</v>
      </c>
    </row>
    <row r="36" spans="2:14" ht="17.25" customHeight="1">
      <c r="B36" s="34" t="s">
        <v>90</v>
      </c>
      <c r="C36" s="160" t="s">
        <v>86</v>
      </c>
      <c r="D36" s="161"/>
      <c r="E36" s="161"/>
      <c r="F36" s="161"/>
      <c r="G36" s="161"/>
      <c r="H36" s="161"/>
      <c r="I36" s="161"/>
      <c r="J36" s="162"/>
      <c r="K36" s="124">
        <f>K37</f>
        <v>52.8</v>
      </c>
      <c r="L36" s="124">
        <f>L37</f>
        <v>0</v>
      </c>
      <c r="M36" s="124">
        <f>M37</f>
        <v>52.8</v>
      </c>
      <c r="N36" s="76">
        <f t="shared" si="0"/>
        <v>1</v>
      </c>
    </row>
    <row r="37" spans="2:14" ht="24.75" customHeight="1">
      <c r="B37" s="25" t="s">
        <v>91</v>
      </c>
      <c r="C37" s="157" t="s">
        <v>115</v>
      </c>
      <c r="D37" s="158"/>
      <c r="E37" s="158"/>
      <c r="F37" s="158"/>
      <c r="G37" s="158"/>
      <c r="H37" s="158"/>
      <c r="I37" s="158"/>
      <c r="J37" s="159"/>
      <c r="K37" s="123">
        <v>52.8</v>
      </c>
      <c r="L37" s="129">
        <v>0</v>
      </c>
      <c r="M37" s="123">
        <v>52.8</v>
      </c>
      <c r="N37" s="77">
        <f t="shared" si="0"/>
        <v>1</v>
      </c>
    </row>
    <row r="38" spans="2:14" ht="18" customHeight="1">
      <c r="B38" s="5"/>
      <c r="C38" s="35" t="s">
        <v>30</v>
      </c>
      <c r="D38" s="33"/>
      <c r="E38" s="33"/>
      <c r="F38" s="33"/>
      <c r="G38" s="33"/>
      <c r="H38" s="33"/>
      <c r="I38" s="33"/>
      <c r="J38" s="36"/>
      <c r="K38" s="124">
        <f>K9+K16+K18+K20+K23+K28+K30+K32+K34+K36</f>
        <v>8117.200000000001</v>
      </c>
      <c r="L38" s="124">
        <f>SUM(L9+L18+L20+L23+L28+L30+L35+L16+L37)+L32</f>
        <v>1087.6</v>
      </c>
      <c r="M38" s="124">
        <f>M9+M16+M18+M20+M23+M28+M30+M32+M34+M36</f>
        <v>8117.200000000001</v>
      </c>
      <c r="N38" s="76">
        <f t="shared" si="0"/>
        <v>1</v>
      </c>
    </row>
  </sheetData>
  <sheetProtection/>
  <mergeCells count="25">
    <mergeCell ref="C10:J10"/>
    <mergeCell ref="K7:K8"/>
    <mergeCell ref="L7:L8"/>
    <mergeCell ref="M7:M8"/>
    <mergeCell ref="N7:N8"/>
    <mergeCell ref="C2:N2"/>
    <mergeCell ref="C3:N3"/>
    <mergeCell ref="C4:N4"/>
    <mergeCell ref="C5:N5"/>
    <mergeCell ref="C37:J37"/>
    <mergeCell ref="C36:J36"/>
    <mergeCell ref="C35:J35"/>
    <mergeCell ref="C16:J16"/>
    <mergeCell ref="C21:J21"/>
    <mergeCell ref="C18:J18"/>
    <mergeCell ref="C22:J22"/>
    <mergeCell ref="C24:J24"/>
    <mergeCell ref="C29:J29"/>
    <mergeCell ref="C17:J17"/>
    <mergeCell ref="C19:J19"/>
    <mergeCell ref="C11:J11"/>
    <mergeCell ref="C12:J12"/>
    <mergeCell ref="C14:J14"/>
    <mergeCell ref="C15:J15"/>
    <mergeCell ref="D13:J13"/>
  </mergeCells>
  <printOptions/>
  <pageMargins left="0" right="0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9" max="9" width="10.875" style="0" customWidth="1"/>
    <col min="10" max="10" width="8.375" style="0" customWidth="1"/>
    <col min="11" max="11" width="8.625" style="0" customWidth="1"/>
    <col min="12" max="12" width="8.75390625" style="0" customWidth="1"/>
  </cols>
  <sheetData>
    <row r="1" spans="1:9" ht="12.75">
      <c r="A1" t="s">
        <v>204</v>
      </c>
      <c r="I1" t="s">
        <v>113</v>
      </c>
    </row>
    <row r="2" spans="7:10" ht="12.75">
      <c r="G2" s="183" t="s">
        <v>75</v>
      </c>
      <c r="H2" s="183"/>
      <c r="I2" s="183"/>
      <c r="J2" s="183"/>
    </row>
    <row r="3" spans="7:11" ht="12.75">
      <c r="G3" s="65" t="s">
        <v>79</v>
      </c>
      <c r="H3" s="65"/>
      <c r="I3" s="65"/>
      <c r="J3" s="65"/>
      <c r="K3" s="155"/>
    </row>
    <row r="4" spans="7:10" ht="12.75">
      <c r="G4" s="2"/>
      <c r="H4" s="2"/>
      <c r="I4" s="156">
        <v>42513</v>
      </c>
      <c r="J4" s="2" t="s">
        <v>219</v>
      </c>
    </row>
    <row r="6" spans="1:12" ht="12.75">
      <c r="A6" s="178" t="s">
        <v>73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2.75">
      <c r="A7" s="178" t="s">
        <v>54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2.75">
      <c r="A8" s="178" t="s">
        <v>163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2:11" ht="12.75">
      <c r="B9" s="17"/>
      <c r="C9" s="17"/>
      <c r="D9" s="17"/>
      <c r="E9" s="17"/>
      <c r="F9" s="17"/>
      <c r="G9" s="17"/>
      <c r="H9" s="17"/>
      <c r="I9" s="17"/>
      <c r="K9" s="26"/>
    </row>
    <row r="10" spans="2:11" ht="12.75">
      <c r="B10" s="17"/>
      <c r="C10" s="17"/>
      <c r="D10" s="17"/>
      <c r="E10" s="17"/>
      <c r="F10" s="17"/>
      <c r="G10" s="17"/>
      <c r="H10" s="17"/>
      <c r="I10" s="17"/>
      <c r="K10" s="26" t="s">
        <v>27</v>
      </c>
    </row>
    <row r="11" spans="1:12" ht="12.75">
      <c r="A11" s="18"/>
      <c r="B11" s="20"/>
      <c r="C11" s="21"/>
      <c r="D11" s="21"/>
      <c r="E11" s="21"/>
      <c r="F11" s="21"/>
      <c r="G11" s="21"/>
      <c r="H11" s="21"/>
      <c r="I11" s="9"/>
      <c r="J11" s="186" t="s">
        <v>15</v>
      </c>
      <c r="K11" s="187"/>
      <c r="L11" s="188"/>
    </row>
    <row r="12" spans="1:12" ht="12.75">
      <c r="A12" s="12" t="s">
        <v>55</v>
      </c>
      <c r="B12" s="22"/>
      <c r="C12" s="22"/>
      <c r="D12" s="22"/>
      <c r="E12" s="10" t="s">
        <v>0</v>
      </c>
      <c r="F12" s="16"/>
      <c r="G12" s="22"/>
      <c r="H12" s="22"/>
      <c r="I12" s="10"/>
      <c r="J12" s="12" t="s">
        <v>131</v>
      </c>
      <c r="K12" s="4" t="s">
        <v>160</v>
      </c>
      <c r="L12" s="4" t="s">
        <v>164</v>
      </c>
    </row>
    <row r="13" spans="1:12" ht="16.5" customHeight="1">
      <c r="A13" s="32" t="s">
        <v>56</v>
      </c>
      <c r="B13" s="33" t="s">
        <v>52</v>
      </c>
      <c r="C13" s="33"/>
      <c r="D13" s="33"/>
      <c r="E13" s="33"/>
      <c r="F13" s="33"/>
      <c r="G13" s="33"/>
      <c r="H13" s="33"/>
      <c r="I13" s="33"/>
      <c r="J13" s="114">
        <f>SUM(J14:J18)</f>
        <v>3118.5</v>
      </c>
      <c r="K13" s="114">
        <f>SUM(K14:K18)</f>
        <v>2745.3999999999996</v>
      </c>
      <c r="L13" s="114">
        <f>SUM(L14:L18)</f>
        <v>3130.7999999999997</v>
      </c>
    </row>
    <row r="14" spans="1:12" ht="27.75" customHeight="1">
      <c r="A14" s="23" t="s">
        <v>53</v>
      </c>
      <c r="B14" s="157" t="s">
        <v>17</v>
      </c>
      <c r="C14" s="184"/>
      <c r="D14" s="184"/>
      <c r="E14" s="184"/>
      <c r="F14" s="184"/>
      <c r="G14" s="184"/>
      <c r="H14" s="184"/>
      <c r="I14" s="185"/>
      <c r="J14" s="116">
        <v>669.5</v>
      </c>
      <c r="K14" s="116">
        <v>669.5</v>
      </c>
      <c r="L14" s="116">
        <v>669.5</v>
      </c>
    </row>
    <row r="15" spans="1:14" ht="42" customHeight="1">
      <c r="A15" s="23" t="s">
        <v>59</v>
      </c>
      <c r="B15" s="157" t="s">
        <v>18</v>
      </c>
      <c r="C15" s="158"/>
      <c r="D15" s="158"/>
      <c r="E15" s="158"/>
      <c r="F15" s="158"/>
      <c r="G15" s="158"/>
      <c r="H15" s="158"/>
      <c r="I15" s="159"/>
      <c r="J15" s="116">
        <v>2249.5</v>
      </c>
      <c r="K15" s="116">
        <v>1869.2</v>
      </c>
      <c r="L15" s="116">
        <v>2185.1</v>
      </c>
      <c r="N15" t="s">
        <v>169</v>
      </c>
    </row>
    <row r="16" spans="1:12" ht="30" customHeight="1">
      <c r="A16" s="23" t="s">
        <v>105</v>
      </c>
      <c r="B16" s="157" t="s">
        <v>106</v>
      </c>
      <c r="C16" s="158"/>
      <c r="D16" s="158"/>
      <c r="E16" s="158"/>
      <c r="F16" s="158"/>
      <c r="G16" s="158"/>
      <c r="H16" s="158"/>
      <c r="I16" s="159"/>
      <c r="J16" s="116">
        <v>77.5</v>
      </c>
      <c r="K16" s="116">
        <v>77.5</v>
      </c>
      <c r="L16" s="116">
        <v>25.5</v>
      </c>
    </row>
    <row r="17" spans="1:12" ht="16.5" customHeight="1">
      <c r="A17" s="23" t="s">
        <v>92</v>
      </c>
      <c r="B17" s="157" t="s">
        <v>65</v>
      </c>
      <c r="C17" s="158"/>
      <c r="D17" s="158"/>
      <c r="E17" s="158"/>
      <c r="F17" s="158"/>
      <c r="G17" s="158"/>
      <c r="H17" s="158"/>
      <c r="I17" s="159"/>
      <c r="J17" s="116">
        <v>12</v>
      </c>
      <c r="K17" s="116">
        <v>10</v>
      </c>
      <c r="L17" s="116">
        <v>10</v>
      </c>
    </row>
    <row r="18" spans="1:12" ht="16.5" customHeight="1">
      <c r="A18" s="23" t="s">
        <v>93</v>
      </c>
      <c r="B18" s="157" t="s">
        <v>64</v>
      </c>
      <c r="C18" s="158"/>
      <c r="D18" s="158"/>
      <c r="E18" s="158"/>
      <c r="F18" s="158"/>
      <c r="G18" s="158"/>
      <c r="H18" s="158"/>
      <c r="I18" s="159"/>
      <c r="J18" s="116">
        <v>110</v>
      </c>
      <c r="K18" s="116">
        <v>119.2</v>
      </c>
      <c r="L18" s="116">
        <v>240.7</v>
      </c>
    </row>
    <row r="19" spans="1:12" ht="18" customHeight="1">
      <c r="A19" s="23" t="s">
        <v>32</v>
      </c>
      <c r="B19" s="166" t="s">
        <v>33</v>
      </c>
      <c r="C19" s="167"/>
      <c r="D19" s="167"/>
      <c r="E19" s="167"/>
      <c r="F19" s="167"/>
      <c r="G19" s="167"/>
      <c r="H19" s="167"/>
      <c r="I19" s="168"/>
      <c r="J19" s="114">
        <f>J20</f>
        <v>59.3</v>
      </c>
      <c r="K19" s="114">
        <f>K20</f>
        <v>0</v>
      </c>
      <c r="L19" s="114">
        <f>L20</f>
        <v>0</v>
      </c>
    </row>
    <row r="20" spans="1:12" ht="15.75" customHeight="1">
      <c r="A20" s="23" t="s">
        <v>34</v>
      </c>
      <c r="B20" s="157" t="s">
        <v>35</v>
      </c>
      <c r="C20" s="158"/>
      <c r="D20" s="158"/>
      <c r="E20" s="158"/>
      <c r="F20" s="158"/>
      <c r="G20" s="158"/>
      <c r="H20" s="158"/>
      <c r="I20" s="159"/>
      <c r="J20" s="116">
        <v>59.3</v>
      </c>
      <c r="K20" s="116">
        <v>0</v>
      </c>
      <c r="L20" s="116">
        <v>0</v>
      </c>
    </row>
    <row r="21" spans="1:12" ht="16.5" customHeight="1">
      <c r="A21" s="32" t="s">
        <v>67</v>
      </c>
      <c r="B21" s="33" t="s">
        <v>66</v>
      </c>
      <c r="C21" s="33"/>
      <c r="D21" s="33"/>
      <c r="E21" s="33"/>
      <c r="F21" s="33"/>
      <c r="G21" s="33"/>
      <c r="H21" s="33"/>
      <c r="I21" s="33"/>
      <c r="J21" s="114">
        <f>J22</f>
        <v>0</v>
      </c>
      <c r="K21" s="114">
        <f>K22</f>
        <v>0</v>
      </c>
      <c r="L21" s="114">
        <f>L22</f>
        <v>0</v>
      </c>
    </row>
    <row r="22" spans="1:12" ht="28.5" customHeight="1">
      <c r="A22" s="23" t="s">
        <v>76</v>
      </c>
      <c r="B22" s="157" t="s">
        <v>31</v>
      </c>
      <c r="C22" s="158"/>
      <c r="D22" s="158"/>
      <c r="E22" s="158"/>
      <c r="F22" s="158"/>
      <c r="G22" s="158"/>
      <c r="H22" s="158"/>
      <c r="I22" s="159"/>
      <c r="J22" s="116">
        <v>0</v>
      </c>
      <c r="K22" s="116">
        <v>0</v>
      </c>
      <c r="L22" s="116">
        <v>0</v>
      </c>
    </row>
    <row r="23" spans="1:12" ht="15" customHeight="1">
      <c r="A23" s="32" t="s">
        <v>41</v>
      </c>
      <c r="B23" s="33" t="s">
        <v>68</v>
      </c>
      <c r="C23" s="33"/>
      <c r="D23" s="33"/>
      <c r="E23" s="33"/>
      <c r="F23" s="33"/>
      <c r="G23" s="33"/>
      <c r="H23" s="33"/>
      <c r="I23" s="33"/>
      <c r="J23" s="114">
        <f>SUM(J24:J25)</f>
        <v>414.3</v>
      </c>
      <c r="K23" s="114">
        <f>SUM(K24:K25)</f>
        <v>395.8</v>
      </c>
      <c r="L23" s="114">
        <f>SUM(L24:L25)</f>
        <v>395.8</v>
      </c>
    </row>
    <row r="24" spans="1:12" ht="16.5" customHeight="1">
      <c r="A24" s="25" t="s">
        <v>94</v>
      </c>
      <c r="B24" s="163" t="s">
        <v>96</v>
      </c>
      <c r="C24" s="164"/>
      <c r="D24" s="164"/>
      <c r="E24" s="164"/>
      <c r="F24" s="164"/>
      <c r="G24" s="164"/>
      <c r="H24" s="164"/>
      <c r="I24" s="165"/>
      <c r="J24" s="117">
        <v>414.3</v>
      </c>
      <c r="K24" s="116">
        <v>395.8</v>
      </c>
      <c r="L24" s="116">
        <v>395.8</v>
      </c>
    </row>
    <row r="25" spans="1:12" ht="16.5" customHeight="1">
      <c r="A25" s="25" t="s">
        <v>98</v>
      </c>
      <c r="B25" s="163" t="s">
        <v>97</v>
      </c>
      <c r="C25" s="164"/>
      <c r="D25" s="164"/>
      <c r="E25" s="164"/>
      <c r="F25" s="164"/>
      <c r="G25" s="164"/>
      <c r="H25" s="164"/>
      <c r="I25" s="165"/>
      <c r="J25" s="123">
        <v>0</v>
      </c>
      <c r="K25" s="123">
        <v>0</v>
      </c>
      <c r="L25" s="123">
        <v>0</v>
      </c>
    </row>
    <row r="26" spans="1:12" ht="15.75" customHeight="1">
      <c r="A26" s="34" t="s">
        <v>45</v>
      </c>
      <c r="B26" s="35" t="s">
        <v>5</v>
      </c>
      <c r="C26" s="33"/>
      <c r="D26" s="33"/>
      <c r="E26" s="33"/>
      <c r="F26" s="33"/>
      <c r="G26" s="33"/>
      <c r="H26" s="33"/>
      <c r="I26" s="36"/>
      <c r="J26" s="124">
        <f>J28+J29+J27</f>
        <v>2792.6</v>
      </c>
      <c r="K26" s="124">
        <f>K28+K29+K27</f>
        <v>0</v>
      </c>
      <c r="L26" s="124">
        <f>L28+L29+L27</f>
        <v>0</v>
      </c>
    </row>
    <row r="27" spans="1:12" ht="16.5" customHeight="1">
      <c r="A27" s="40" t="s">
        <v>23</v>
      </c>
      <c r="B27" s="180" t="s">
        <v>38</v>
      </c>
      <c r="C27" s="181"/>
      <c r="D27" s="181"/>
      <c r="E27" s="181"/>
      <c r="F27" s="181"/>
      <c r="G27" s="181"/>
      <c r="H27" s="181"/>
      <c r="I27" s="182"/>
      <c r="J27" s="125">
        <v>0</v>
      </c>
      <c r="K27" s="116">
        <v>0</v>
      </c>
      <c r="L27" s="116">
        <v>0</v>
      </c>
    </row>
    <row r="28" spans="1:12" ht="16.5" customHeight="1">
      <c r="A28" s="25" t="s">
        <v>46</v>
      </c>
      <c r="B28" s="5" t="s">
        <v>61</v>
      </c>
      <c r="C28" s="6"/>
      <c r="D28" s="6"/>
      <c r="E28" s="6"/>
      <c r="F28" s="6"/>
      <c r="G28" s="6"/>
      <c r="H28" s="6"/>
      <c r="I28" s="7"/>
      <c r="J28" s="123">
        <v>998</v>
      </c>
      <c r="K28" s="116">
        <v>0</v>
      </c>
      <c r="L28" s="116">
        <v>0</v>
      </c>
    </row>
    <row r="29" spans="1:12" ht="17.25" customHeight="1">
      <c r="A29" s="23" t="s">
        <v>36</v>
      </c>
      <c r="B29" s="20"/>
      <c r="C29" s="21" t="s">
        <v>37</v>
      </c>
      <c r="D29" s="21"/>
      <c r="E29" s="21"/>
      <c r="F29" s="21"/>
      <c r="G29" s="21"/>
      <c r="H29" s="21"/>
      <c r="I29" s="9"/>
      <c r="J29" s="126">
        <v>1794.6</v>
      </c>
      <c r="K29" s="116">
        <v>0</v>
      </c>
      <c r="L29" s="116">
        <v>0</v>
      </c>
    </row>
    <row r="30" spans="1:12" ht="16.5" customHeight="1">
      <c r="A30" s="34" t="s">
        <v>48</v>
      </c>
      <c r="B30" s="35" t="s">
        <v>22</v>
      </c>
      <c r="C30" s="33"/>
      <c r="D30" s="33"/>
      <c r="E30" s="33"/>
      <c r="F30" s="33"/>
      <c r="G30" s="33"/>
      <c r="H30" s="33"/>
      <c r="I30" s="36"/>
      <c r="J30" s="124">
        <f>SUM(J31:J32)</f>
        <v>55.9</v>
      </c>
      <c r="K30" s="124">
        <f>SUM(K31:K32)</f>
        <v>0</v>
      </c>
      <c r="L30" s="124">
        <f>SUM(L31:L32)</f>
        <v>0</v>
      </c>
    </row>
    <row r="31" spans="1:12" ht="16.5" customHeight="1">
      <c r="A31" s="40" t="s">
        <v>77</v>
      </c>
      <c r="B31" s="35"/>
      <c r="C31" s="49" t="s">
        <v>78</v>
      </c>
      <c r="D31" s="33"/>
      <c r="E31" s="33"/>
      <c r="F31" s="33"/>
      <c r="G31" s="33"/>
      <c r="H31" s="33"/>
      <c r="I31" s="36"/>
      <c r="J31" s="125">
        <v>0</v>
      </c>
      <c r="K31" s="125">
        <v>0</v>
      </c>
      <c r="L31" s="125">
        <v>0</v>
      </c>
    </row>
    <row r="32" spans="1:12" ht="16.5" customHeight="1">
      <c r="A32" s="25" t="s">
        <v>29</v>
      </c>
      <c r="B32" s="163" t="s">
        <v>49</v>
      </c>
      <c r="C32" s="164"/>
      <c r="D32" s="164"/>
      <c r="E32" s="164"/>
      <c r="F32" s="164"/>
      <c r="G32" s="164"/>
      <c r="H32" s="164"/>
      <c r="I32" s="165"/>
      <c r="J32" s="123">
        <v>55.9</v>
      </c>
      <c r="K32" s="116">
        <v>0</v>
      </c>
      <c r="L32" s="116">
        <v>0</v>
      </c>
    </row>
    <row r="33" spans="1:12" ht="15" customHeight="1">
      <c r="A33" s="34" t="s">
        <v>69</v>
      </c>
      <c r="B33" s="35" t="s">
        <v>159</v>
      </c>
      <c r="C33" s="33"/>
      <c r="D33" s="33"/>
      <c r="E33" s="33"/>
      <c r="F33" s="33"/>
      <c r="G33" s="33"/>
      <c r="H33" s="33"/>
      <c r="I33" s="36"/>
      <c r="J33" s="124">
        <f>SUM(J34:J34)</f>
        <v>1582.8</v>
      </c>
      <c r="K33" s="124">
        <f>SUM(K34:K34)</f>
        <v>1415.6</v>
      </c>
      <c r="L33" s="124">
        <f>SUM(L34:L34)</f>
        <v>1207.6</v>
      </c>
    </row>
    <row r="34" spans="1:12" ht="17.25" customHeight="1">
      <c r="A34" s="25" t="s">
        <v>50</v>
      </c>
      <c r="B34" s="5" t="s">
        <v>51</v>
      </c>
      <c r="C34" s="6"/>
      <c r="D34" s="6"/>
      <c r="E34" s="6"/>
      <c r="F34" s="6"/>
      <c r="G34" s="6"/>
      <c r="H34" s="6"/>
      <c r="I34" s="7"/>
      <c r="J34" s="123">
        <v>1582.8</v>
      </c>
      <c r="K34" s="116">
        <v>1415.6</v>
      </c>
      <c r="L34" s="116">
        <v>1207.6</v>
      </c>
    </row>
    <row r="35" spans="1:12" ht="19.5" customHeight="1">
      <c r="A35" s="34" t="s">
        <v>16</v>
      </c>
      <c r="B35" s="35" t="s">
        <v>130</v>
      </c>
      <c r="C35" s="33"/>
      <c r="D35" s="33"/>
      <c r="E35" s="33"/>
      <c r="F35" s="33"/>
      <c r="G35" s="33"/>
      <c r="H35" s="33"/>
      <c r="I35" s="36"/>
      <c r="J35" s="124">
        <f>SUM(J36:J36)</f>
        <v>41</v>
      </c>
      <c r="K35" s="124">
        <f>SUM(K36:K36)</f>
        <v>0</v>
      </c>
      <c r="L35" s="124">
        <f>SUM(L36:L36)</f>
        <v>0</v>
      </c>
    </row>
    <row r="36" spans="1:12" ht="17.25" customHeight="1">
      <c r="A36" s="25" t="s">
        <v>89</v>
      </c>
      <c r="B36" s="163" t="s">
        <v>74</v>
      </c>
      <c r="C36" s="164"/>
      <c r="D36" s="164"/>
      <c r="E36" s="164"/>
      <c r="F36" s="164"/>
      <c r="G36" s="164"/>
      <c r="H36" s="164"/>
      <c r="I36" s="165"/>
      <c r="J36" s="123">
        <v>41</v>
      </c>
      <c r="K36" s="116">
        <v>0</v>
      </c>
      <c r="L36" s="116">
        <v>0</v>
      </c>
    </row>
    <row r="37" spans="1:12" ht="16.5" customHeight="1">
      <c r="A37" s="34" t="s">
        <v>90</v>
      </c>
      <c r="B37" s="160" t="s">
        <v>86</v>
      </c>
      <c r="C37" s="161"/>
      <c r="D37" s="161"/>
      <c r="E37" s="161"/>
      <c r="F37" s="161"/>
      <c r="G37" s="161"/>
      <c r="H37" s="161"/>
      <c r="I37" s="162"/>
      <c r="J37" s="124">
        <f>J38</f>
        <v>52.8</v>
      </c>
      <c r="K37" s="124">
        <f>K38</f>
        <v>52.8</v>
      </c>
      <c r="L37" s="124">
        <f>L38</f>
        <v>0</v>
      </c>
    </row>
    <row r="38" spans="1:12" ht="28.5" customHeight="1">
      <c r="A38" s="25" t="s">
        <v>91</v>
      </c>
      <c r="B38" s="48"/>
      <c r="C38" s="158" t="s">
        <v>170</v>
      </c>
      <c r="D38" s="158"/>
      <c r="E38" s="158"/>
      <c r="F38" s="158"/>
      <c r="G38" s="158"/>
      <c r="H38" s="158"/>
      <c r="I38" s="159"/>
      <c r="J38" s="123">
        <v>52.8</v>
      </c>
      <c r="K38" s="123">
        <v>52.8</v>
      </c>
      <c r="L38" s="123">
        <v>0</v>
      </c>
    </row>
    <row r="39" spans="1:12" ht="17.25" customHeight="1">
      <c r="A39" s="5"/>
      <c r="B39" s="35" t="s">
        <v>30</v>
      </c>
      <c r="C39" s="33"/>
      <c r="D39" s="33"/>
      <c r="E39" s="33"/>
      <c r="F39" s="33"/>
      <c r="G39" s="33"/>
      <c r="H39" s="33"/>
      <c r="I39" s="36"/>
      <c r="J39" s="124">
        <f>SUM(J13+J21+J23+J26+J30+J33+J36+J19+J38)</f>
        <v>8117.2</v>
      </c>
      <c r="K39" s="124">
        <f>SUM(K13+K21+K23+K26+K30+K33+K36+K19+K38)</f>
        <v>4609.599999999999</v>
      </c>
      <c r="L39" s="124">
        <f>SUM(L13+L21+L23+L26+L30+L33+L36+L19+L38)</f>
        <v>4734.2</v>
      </c>
    </row>
    <row r="40" spans="1:11" ht="17.25" customHeight="1">
      <c r="A40" s="26"/>
      <c r="B40" s="41"/>
      <c r="C40" s="41"/>
      <c r="D40" s="41"/>
      <c r="E40" s="41"/>
      <c r="F40" s="41"/>
      <c r="G40" s="41"/>
      <c r="H40" s="41"/>
      <c r="I40" s="41"/>
      <c r="J40" s="42"/>
      <c r="K40" s="42"/>
    </row>
    <row r="43" spans="2:5" ht="12.75">
      <c r="B43" s="179"/>
      <c r="C43" s="179"/>
      <c r="D43" s="179"/>
      <c r="E43" s="179"/>
    </row>
  </sheetData>
  <sheetProtection/>
  <mergeCells count="21">
    <mergeCell ref="G2:J2"/>
    <mergeCell ref="B16:I16"/>
    <mergeCell ref="A6:L6"/>
    <mergeCell ref="B14:I14"/>
    <mergeCell ref="J11:L11"/>
    <mergeCell ref="A7:L7"/>
    <mergeCell ref="B18:I18"/>
    <mergeCell ref="A8:L8"/>
    <mergeCell ref="B36:I36"/>
    <mergeCell ref="B17:I17"/>
    <mergeCell ref="B32:I32"/>
    <mergeCell ref="B15:I15"/>
    <mergeCell ref="B43:E43"/>
    <mergeCell ref="B22:I22"/>
    <mergeCell ref="B19:I19"/>
    <mergeCell ref="B20:I20"/>
    <mergeCell ref="B24:I24"/>
    <mergeCell ref="C38:I38"/>
    <mergeCell ref="B27:I27"/>
    <mergeCell ref="B25:I25"/>
    <mergeCell ref="B37:I37"/>
  </mergeCells>
  <printOptions/>
  <pageMargins left="0.3937007874015748" right="0" top="0" bottom="0" header="0.5118110236220472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8.125" style="0" customWidth="1"/>
    <col min="2" max="2" width="4.25390625" style="0" customWidth="1"/>
    <col min="3" max="3" width="4.625" style="0" customWidth="1"/>
    <col min="4" max="4" width="12.625" style="0" customWidth="1"/>
    <col min="5" max="5" width="5.875" style="0" customWidth="1"/>
    <col min="6" max="6" width="8.125" style="0" customWidth="1"/>
    <col min="7" max="8" width="8.875" style="0" customWidth="1"/>
  </cols>
  <sheetData>
    <row r="1" spans="1:6" ht="12.75">
      <c r="A1" t="s">
        <v>205</v>
      </c>
      <c r="B1" s="193" t="s">
        <v>114</v>
      </c>
      <c r="C1" s="193"/>
      <c r="D1" s="193"/>
      <c r="E1" s="193"/>
      <c r="F1" s="193"/>
    </row>
    <row r="2" spans="2:7" ht="12.75">
      <c r="B2" s="193" t="s">
        <v>80</v>
      </c>
      <c r="C2" s="193"/>
      <c r="D2" s="193"/>
      <c r="E2" s="193"/>
      <c r="F2" s="193"/>
      <c r="G2" s="193"/>
    </row>
    <row r="3" spans="2:8" ht="12.75">
      <c r="B3" s="193" t="s">
        <v>216</v>
      </c>
      <c r="C3" s="193"/>
      <c r="D3" s="193"/>
      <c r="E3" s="193"/>
      <c r="F3" s="193"/>
      <c r="G3" s="193"/>
      <c r="H3" t="s">
        <v>217</v>
      </c>
    </row>
    <row r="4" spans="2:6" ht="12.75">
      <c r="B4" s="2"/>
      <c r="C4" s="2"/>
      <c r="D4" s="2"/>
      <c r="E4" s="2"/>
      <c r="F4" s="2"/>
    </row>
    <row r="5" spans="1:6" s="19" customFormat="1" ht="15.75">
      <c r="A5" s="192" t="s">
        <v>39</v>
      </c>
      <c r="B5" s="192"/>
      <c r="C5" s="192"/>
      <c r="D5" s="192"/>
      <c r="E5" s="192"/>
      <c r="F5" s="192"/>
    </row>
    <row r="6" spans="1:6" s="19" customFormat="1" ht="15.75">
      <c r="A6" s="192" t="s">
        <v>19</v>
      </c>
      <c r="B6" s="192"/>
      <c r="C6" s="192"/>
      <c r="D6" s="192"/>
      <c r="E6" s="192"/>
      <c r="F6" s="192"/>
    </row>
    <row r="7" spans="1:6" s="19" customFormat="1" ht="15.75">
      <c r="A7" s="192" t="s">
        <v>62</v>
      </c>
      <c r="B7" s="192"/>
      <c r="C7" s="192"/>
      <c r="D7" s="192"/>
      <c r="E7" s="192"/>
      <c r="F7" s="192"/>
    </row>
    <row r="8" spans="1:7" s="19" customFormat="1" ht="15.75">
      <c r="A8" s="192" t="s">
        <v>167</v>
      </c>
      <c r="B8" s="192"/>
      <c r="C8" s="192"/>
      <c r="D8" s="192"/>
      <c r="E8" s="192"/>
      <c r="F8" s="192"/>
      <c r="G8" s="47"/>
    </row>
    <row r="9" ht="27" customHeight="1">
      <c r="G9" s="47" t="s">
        <v>27</v>
      </c>
    </row>
    <row r="10" spans="1:8" ht="15.75" customHeight="1">
      <c r="A10" s="194" t="s">
        <v>0</v>
      </c>
      <c r="B10" s="197" t="s">
        <v>2</v>
      </c>
      <c r="C10" s="197" t="s">
        <v>6</v>
      </c>
      <c r="D10" s="197" t="s">
        <v>7</v>
      </c>
      <c r="E10" s="197" t="s">
        <v>8</v>
      </c>
      <c r="F10" s="189" t="s">
        <v>131</v>
      </c>
      <c r="G10" s="189" t="s">
        <v>160</v>
      </c>
      <c r="H10" s="189" t="s">
        <v>164</v>
      </c>
    </row>
    <row r="11" spans="1:8" ht="24.75" customHeight="1">
      <c r="A11" s="195"/>
      <c r="B11" s="198"/>
      <c r="C11" s="198"/>
      <c r="D11" s="198"/>
      <c r="E11" s="198"/>
      <c r="F11" s="190"/>
      <c r="G11" s="190"/>
      <c r="H11" s="190"/>
    </row>
    <row r="12" spans="1:8" ht="42" customHeight="1">
      <c r="A12" s="196"/>
      <c r="B12" s="199"/>
      <c r="C12" s="199"/>
      <c r="D12" s="199"/>
      <c r="E12" s="199"/>
      <c r="F12" s="191"/>
      <c r="G12" s="191"/>
      <c r="H12" s="191"/>
    </row>
    <row r="13" spans="1:8" ht="3.75" customHeight="1">
      <c r="A13" s="13"/>
      <c r="B13" s="3"/>
      <c r="C13" s="3"/>
      <c r="D13" s="3"/>
      <c r="E13" s="3"/>
      <c r="F13" s="8"/>
      <c r="G13" s="8"/>
      <c r="H13" s="8"/>
    </row>
    <row r="14" spans="1:8" ht="16.5" customHeight="1">
      <c r="A14" s="89" t="s">
        <v>52</v>
      </c>
      <c r="B14" s="32" t="s">
        <v>3</v>
      </c>
      <c r="C14" s="32"/>
      <c r="D14" s="32"/>
      <c r="E14" s="32"/>
      <c r="F14" s="114">
        <f>F15+F19+F28+F32+F36+F40</f>
        <v>3118.5</v>
      </c>
      <c r="G14" s="114">
        <f>G15+G19+G28+G32+G36+G40</f>
        <v>2745.3999999999996</v>
      </c>
      <c r="H14" s="114">
        <f>H15+H19+H28+H32+H36+H40</f>
        <v>3130.7999999999997</v>
      </c>
    </row>
    <row r="15" spans="1:8" ht="36" customHeight="1">
      <c r="A15" s="90" t="s">
        <v>21</v>
      </c>
      <c r="B15" s="81" t="s">
        <v>3</v>
      </c>
      <c r="C15" s="81" t="s">
        <v>9</v>
      </c>
      <c r="D15" s="45"/>
      <c r="E15" s="45"/>
      <c r="F15" s="115">
        <f aca="true" t="shared" si="0" ref="F15:H16">F16</f>
        <v>669.5</v>
      </c>
      <c r="G15" s="115">
        <f t="shared" si="0"/>
        <v>669.5</v>
      </c>
      <c r="H15" s="115">
        <f t="shared" si="0"/>
        <v>669.5</v>
      </c>
    </row>
    <row r="16" spans="1:8" ht="27" customHeight="1">
      <c r="A16" s="91" t="s">
        <v>192</v>
      </c>
      <c r="B16" s="23" t="s">
        <v>3</v>
      </c>
      <c r="C16" s="23" t="s">
        <v>9</v>
      </c>
      <c r="D16" s="23" t="s">
        <v>165</v>
      </c>
      <c r="E16" s="4"/>
      <c r="F16" s="116">
        <f t="shared" si="0"/>
        <v>669.5</v>
      </c>
      <c r="G16" s="116">
        <f t="shared" si="0"/>
        <v>669.5</v>
      </c>
      <c r="H16" s="116">
        <f t="shared" si="0"/>
        <v>669.5</v>
      </c>
    </row>
    <row r="17" spans="1:8" ht="51" customHeight="1">
      <c r="A17" s="91" t="s">
        <v>117</v>
      </c>
      <c r="B17" s="23" t="s">
        <v>3</v>
      </c>
      <c r="C17" s="23" t="s">
        <v>9</v>
      </c>
      <c r="D17" s="23" t="s">
        <v>165</v>
      </c>
      <c r="E17" s="81" t="s">
        <v>118</v>
      </c>
      <c r="F17" s="116">
        <v>669.5</v>
      </c>
      <c r="G17" s="116">
        <v>669.5</v>
      </c>
      <c r="H17" s="116">
        <v>669.5</v>
      </c>
    </row>
    <row r="18" spans="1:8" ht="3.75" customHeight="1">
      <c r="A18" s="91"/>
      <c r="B18" s="23"/>
      <c r="C18" s="23"/>
      <c r="D18" s="23"/>
      <c r="E18" s="81"/>
      <c r="F18" s="116"/>
      <c r="G18" s="116"/>
      <c r="H18" s="116"/>
    </row>
    <row r="19" spans="1:8" ht="40.5" customHeight="1">
      <c r="A19" s="90" t="s">
        <v>119</v>
      </c>
      <c r="B19" s="81" t="s">
        <v>3</v>
      </c>
      <c r="C19" s="81" t="s">
        <v>44</v>
      </c>
      <c r="D19" s="83"/>
      <c r="E19" s="83"/>
      <c r="F19" s="115">
        <f>F20+F24</f>
        <v>2249.5</v>
      </c>
      <c r="G19" s="115">
        <f>G20+G24</f>
        <v>1869.2</v>
      </c>
      <c r="H19" s="115">
        <f>H20+H24</f>
        <v>2185.1</v>
      </c>
    </row>
    <row r="20" spans="1:8" ht="30.75" customHeight="1">
      <c r="A20" s="91" t="s">
        <v>192</v>
      </c>
      <c r="B20" s="23" t="s">
        <v>3</v>
      </c>
      <c r="C20" s="23" t="s">
        <v>44</v>
      </c>
      <c r="D20" s="23" t="s">
        <v>165</v>
      </c>
      <c r="E20" s="23"/>
      <c r="F20" s="116">
        <f>F21+F22+F23</f>
        <v>2228.5</v>
      </c>
      <c r="G20" s="116">
        <f>G21+G22+G23</f>
        <v>1850.2</v>
      </c>
      <c r="H20" s="116">
        <f>H21+H22+H23</f>
        <v>2166.1</v>
      </c>
    </row>
    <row r="21" spans="1:8" ht="51" customHeight="1">
      <c r="A21" s="91" t="s">
        <v>117</v>
      </c>
      <c r="B21" s="23" t="s">
        <v>3</v>
      </c>
      <c r="C21" s="23" t="s">
        <v>44</v>
      </c>
      <c r="D21" s="23" t="s">
        <v>165</v>
      </c>
      <c r="E21" s="81" t="s">
        <v>118</v>
      </c>
      <c r="F21" s="116">
        <v>1508.3</v>
      </c>
      <c r="G21" s="116">
        <v>1481.5</v>
      </c>
      <c r="H21" s="116">
        <v>1481.5</v>
      </c>
    </row>
    <row r="22" spans="1:8" ht="24" customHeight="1">
      <c r="A22" s="91" t="s">
        <v>120</v>
      </c>
      <c r="B22" s="23" t="s">
        <v>3</v>
      </c>
      <c r="C22" s="23" t="s">
        <v>44</v>
      </c>
      <c r="D22" s="23" t="s">
        <v>165</v>
      </c>
      <c r="E22" s="81" t="s">
        <v>121</v>
      </c>
      <c r="F22" s="116">
        <v>700.2</v>
      </c>
      <c r="G22" s="116">
        <v>368.7</v>
      </c>
      <c r="H22" s="116">
        <v>684.6</v>
      </c>
    </row>
    <row r="23" spans="1:8" ht="13.5" customHeight="1">
      <c r="A23" s="91" t="s">
        <v>123</v>
      </c>
      <c r="B23" s="23" t="s">
        <v>3</v>
      </c>
      <c r="C23" s="23" t="s">
        <v>44</v>
      </c>
      <c r="D23" s="23" t="s">
        <v>165</v>
      </c>
      <c r="E23" s="23" t="s">
        <v>20</v>
      </c>
      <c r="F23" s="116">
        <v>20</v>
      </c>
      <c r="G23" s="116">
        <v>0</v>
      </c>
      <c r="H23" s="116">
        <v>0</v>
      </c>
    </row>
    <row r="24" spans="1:8" ht="41.25" customHeight="1">
      <c r="A24" s="90" t="s">
        <v>122</v>
      </c>
      <c r="B24" s="81" t="s">
        <v>3</v>
      </c>
      <c r="C24" s="81" t="s">
        <v>44</v>
      </c>
      <c r="D24" s="23" t="s">
        <v>166</v>
      </c>
      <c r="E24" s="81"/>
      <c r="F24" s="116">
        <f>F25+F26</f>
        <v>21</v>
      </c>
      <c r="G24" s="116">
        <f>G25+G26</f>
        <v>19</v>
      </c>
      <c r="H24" s="116">
        <f>H25+H26</f>
        <v>19</v>
      </c>
    </row>
    <row r="25" spans="1:8" ht="19.5" customHeight="1">
      <c r="A25" s="91" t="s">
        <v>123</v>
      </c>
      <c r="B25" s="23" t="s">
        <v>3</v>
      </c>
      <c r="C25" s="23" t="s">
        <v>44</v>
      </c>
      <c r="D25" s="23" t="s">
        <v>166</v>
      </c>
      <c r="E25" s="81" t="s">
        <v>20</v>
      </c>
      <c r="F25" s="116">
        <v>0</v>
      </c>
      <c r="G25" s="116">
        <v>0</v>
      </c>
      <c r="H25" s="116">
        <v>0</v>
      </c>
    </row>
    <row r="26" spans="1:8" ht="14.25" customHeight="1">
      <c r="A26" s="91" t="s">
        <v>124</v>
      </c>
      <c r="B26" s="23" t="s">
        <v>3</v>
      </c>
      <c r="C26" s="23" t="s">
        <v>44</v>
      </c>
      <c r="D26" s="23" t="s">
        <v>166</v>
      </c>
      <c r="E26" s="81" t="s">
        <v>125</v>
      </c>
      <c r="F26" s="116">
        <v>21</v>
      </c>
      <c r="G26" s="116">
        <v>19</v>
      </c>
      <c r="H26" s="116">
        <v>19</v>
      </c>
    </row>
    <row r="27" spans="1:8" ht="3.75" customHeight="1">
      <c r="A27" s="91"/>
      <c r="B27" s="23"/>
      <c r="C27" s="23"/>
      <c r="D27" s="23"/>
      <c r="E27" s="81"/>
      <c r="F27" s="116"/>
      <c r="G27" s="116"/>
      <c r="H27" s="116"/>
    </row>
    <row r="28" spans="1:8" ht="14.25" customHeight="1">
      <c r="A28" s="90" t="s">
        <v>106</v>
      </c>
      <c r="B28" s="81" t="s">
        <v>3</v>
      </c>
      <c r="C28" s="81" t="s">
        <v>107</v>
      </c>
      <c r="D28" s="23"/>
      <c r="E28" s="81"/>
      <c r="F28" s="116" t="str">
        <f aca="true" t="shared" si="1" ref="F28:H29">F29</f>
        <v>77,5</v>
      </c>
      <c r="G28" s="116">
        <f t="shared" si="1"/>
        <v>77.5</v>
      </c>
      <c r="H28" s="116">
        <f t="shared" si="1"/>
        <v>25.5</v>
      </c>
    </row>
    <row r="29" spans="1:8" ht="31.5" customHeight="1">
      <c r="A29" s="91" t="s">
        <v>192</v>
      </c>
      <c r="B29" s="23" t="s">
        <v>3</v>
      </c>
      <c r="C29" s="23" t="s">
        <v>107</v>
      </c>
      <c r="D29" s="23" t="s">
        <v>165</v>
      </c>
      <c r="E29" s="23"/>
      <c r="F29" s="116" t="str">
        <f t="shared" si="1"/>
        <v>77,5</v>
      </c>
      <c r="G29" s="116">
        <f t="shared" si="1"/>
        <v>77.5</v>
      </c>
      <c r="H29" s="116">
        <f t="shared" si="1"/>
        <v>25.5</v>
      </c>
    </row>
    <row r="30" spans="1:8" ht="21" customHeight="1">
      <c r="A30" s="91" t="s">
        <v>123</v>
      </c>
      <c r="B30" s="23" t="s">
        <v>3</v>
      </c>
      <c r="C30" s="23" t="s">
        <v>107</v>
      </c>
      <c r="D30" s="23" t="s">
        <v>165</v>
      </c>
      <c r="E30" s="81" t="s">
        <v>20</v>
      </c>
      <c r="F30" s="116" t="s">
        <v>132</v>
      </c>
      <c r="G30" s="116">
        <v>77.5</v>
      </c>
      <c r="H30" s="116">
        <v>25.5</v>
      </c>
    </row>
    <row r="31" spans="1:8" ht="5.25" customHeight="1">
      <c r="A31" s="91"/>
      <c r="B31" s="23"/>
      <c r="C31" s="23"/>
      <c r="D31" s="23"/>
      <c r="E31" s="81"/>
      <c r="F31" s="116"/>
      <c r="G31" s="116"/>
      <c r="H31" s="116"/>
    </row>
    <row r="32" spans="1:8" ht="18" customHeight="1">
      <c r="A32" s="90" t="s">
        <v>126</v>
      </c>
      <c r="B32" s="81" t="s">
        <v>3</v>
      </c>
      <c r="C32" s="81" t="s">
        <v>26</v>
      </c>
      <c r="D32" s="43"/>
      <c r="E32" s="43"/>
      <c r="F32" s="117">
        <f aca="true" t="shared" si="2" ref="F32:H33">F33</f>
        <v>0</v>
      </c>
      <c r="G32" s="117">
        <f t="shared" si="2"/>
        <v>0</v>
      </c>
      <c r="H32" s="117">
        <f t="shared" si="2"/>
        <v>0</v>
      </c>
    </row>
    <row r="33" spans="1:8" ht="42" customHeight="1">
      <c r="A33" s="90" t="s">
        <v>122</v>
      </c>
      <c r="B33" s="23" t="s">
        <v>3</v>
      </c>
      <c r="C33" s="23" t="s">
        <v>26</v>
      </c>
      <c r="D33" s="23" t="s">
        <v>166</v>
      </c>
      <c r="E33" s="4"/>
      <c r="F33" s="116">
        <f t="shared" si="2"/>
        <v>0</v>
      </c>
      <c r="G33" s="116">
        <f t="shared" si="2"/>
        <v>0</v>
      </c>
      <c r="H33" s="116">
        <f t="shared" si="2"/>
        <v>0</v>
      </c>
    </row>
    <row r="34" spans="1:8" ht="27" customHeight="1">
      <c r="A34" s="91" t="s">
        <v>120</v>
      </c>
      <c r="B34" s="23" t="s">
        <v>3</v>
      </c>
      <c r="C34" s="23" t="s">
        <v>26</v>
      </c>
      <c r="D34" s="23" t="s">
        <v>166</v>
      </c>
      <c r="E34" s="84">
        <v>200</v>
      </c>
      <c r="F34" s="116">
        <v>0</v>
      </c>
      <c r="G34" s="116">
        <v>0</v>
      </c>
      <c r="H34" s="116">
        <v>0</v>
      </c>
    </row>
    <row r="35" spans="1:8" ht="3.75" customHeight="1">
      <c r="A35" s="91"/>
      <c r="B35" s="23"/>
      <c r="C35" s="23"/>
      <c r="D35" s="81"/>
      <c r="E35" s="84"/>
      <c r="F35" s="116"/>
      <c r="G35" s="116"/>
      <c r="H35" s="116"/>
    </row>
    <row r="36" spans="1:8" ht="15" customHeight="1">
      <c r="A36" s="90" t="s">
        <v>72</v>
      </c>
      <c r="B36" s="81" t="s">
        <v>3</v>
      </c>
      <c r="C36" s="81" t="s">
        <v>71</v>
      </c>
      <c r="D36" s="43"/>
      <c r="E36" s="43"/>
      <c r="F36" s="117">
        <f aca="true" t="shared" si="3" ref="F36:H37">F37</f>
        <v>12</v>
      </c>
      <c r="G36" s="117">
        <f t="shared" si="3"/>
        <v>10</v>
      </c>
      <c r="H36" s="117">
        <f t="shared" si="3"/>
        <v>10</v>
      </c>
    </row>
    <row r="37" spans="1:8" ht="44.25" customHeight="1">
      <c r="A37" s="90" t="s">
        <v>122</v>
      </c>
      <c r="B37" s="23" t="s">
        <v>3</v>
      </c>
      <c r="C37" s="23" t="s">
        <v>71</v>
      </c>
      <c r="D37" s="23" t="s">
        <v>166</v>
      </c>
      <c r="E37" s="30"/>
      <c r="F37" s="116">
        <f t="shared" si="3"/>
        <v>12</v>
      </c>
      <c r="G37" s="116">
        <f t="shared" si="3"/>
        <v>10</v>
      </c>
      <c r="H37" s="116">
        <f t="shared" si="3"/>
        <v>10</v>
      </c>
    </row>
    <row r="38" spans="1:8" ht="15.75" customHeight="1">
      <c r="A38" s="90" t="s">
        <v>124</v>
      </c>
      <c r="B38" s="23" t="s">
        <v>3</v>
      </c>
      <c r="C38" s="23" t="s">
        <v>71</v>
      </c>
      <c r="D38" s="23" t="s">
        <v>166</v>
      </c>
      <c r="E38" s="84">
        <v>800</v>
      </c>
      <c r="F38" s="116">
        <v>12</v>
      </c>
      <c r="G38" s="116">
        <v>10</v>
      </c>
      <c r="H38" s="116">
        <v>10</v>
      </c>
    </row>
    <row r="39" spans="1:8" ht="5.25" customHeight="1">
      <c r="A39" s="90"/>
      <c r="B39" s="23"/>
      <c r="C39" s="23"/>
      <c r="D39" s="81"/>
      <c r="E39" s="84"/>
      <c r="F39" s="116"/>
      <c r="G39" s="116"/>
      <c r="H39" s="116"/>
    </row>
    <row r="40" spans="1:8" ht="19.5" customHeight="1">
      <c r="A40" s="90" t="s">
        <v>57</v>
      </c>
      <c r="B40" s="81" t="s">
        <v>3</v>
      </c>
      <c r="C40" s="81" t="s">
        <v>84</v>
      </c>
      <c r="D40" s="23"/>
      <c r="E40" s="38"/>
      <c r="F40" s="116">
        <f>F41+F43</f>
        <v>110</v>
      </c>
      <c r="G40" s="116">
        <f>G41+G43</f>
        <v>119.2</v>
      </c>
      <c r="H40" s="116">
        <f>H41+H43</f>
        <v>240.7</v>
      </c>
    </row>
    <row r="41" spans="1:8" ht="40.5" customHeight="1">
      <c r="A41" s="130" t="s">
        <v>179</v>
      </c>
      <c r="B41" s="23" t="s">
        <v>3</v>
      </c>
      <c r="C41" s="23" t="s">
        <v>84</v>
      </c>
      <c r="D41" s="23" t="s">
        <v>178</v>
      </c>
      <c r="E41" s="38"/>
      <c r="F41" s="116">
        <f>F42</f>
        <v>0</v>
      </c>
      <c r="G41" s="116">
        <f>G42</f>
        <v>0</v>
      </c>
      <c r="H41" s="116">
        <f>H42</f>
        <v>0</v>
      </c>
    </row>
    <row r="42" spans="1:8" ht="22.5" customHeight="1">
      <c r="A42" s="91" t="s">
        <v>120</v>
      </c>
      <c r="B42" s="51" t="s">
        <v>3</v>
      </c>
      <c r="C42" s="51" t="s">
        <v>84</v>
      </c>
      <c r="D42" s="51" t="s">
        <v>178</v>
      </c>
      <c r="E42" s="136">
        <v>200</v>
      </c>
      <c r="F42" s="117">
        <v>0</v>
      </c>
      <c r="G42" s="117">
        <v>0</v>
      </c>
      <c r="H42" s="117">
        <v>0</v>
      </c>
    </row>
    <row r="43" spans="1:8" ht="27.75" customHeight="1">
      <c r="A43" s="91" t="s">
        <v>116</v>
      </c>
      <c r="B43" s="23" t="s">
        <v>3</v>
      </c>
      <c r="C43" s="23" t="s">
        <v>84</v>
      </c>
      <c r="D43" s="23" t="s">
        <v>166</v>
      </c>
      <c r="E43" s="84"/>
      <c r="F43" s="116">
        <f>F45+F44</f>
        <v>110</v>
      </c>
      <c r="G43" s="116">
        <f>G45+G44</f>
        <v>119.2</v>
      </c>
      <c r="H43" s="116">
        <f>H45+H44</f>
        <v>240.7</v>
      </c>
    </row>
    <row r="44" spans="1:8" ht="27.75" customHeight="1">
      <c r="A44" s="91" t="s">
        <v>120</v>
      </c>
      <c r="B44" s="23" t="s">
        <v>3</v>
      </c>
      <c r="C44" s="23" t="s">
        <v>84</v>
      </c>
      <c r="D44" s="23" t="s">
        <v>203</v>
      </c>
      <c r="E44" s="84">
        <v>200</v>
      </c>
      <c r="F44" s="116">
        <v>27</v>
      </c>
      <c r="G44" s="116">
        <v>4</v>
      </c>
      <c r="H44" s="116">
        <v>4</v>
      </c>
    </row>
    <row r="45" spans="1:8" ht="16.5" customHeight="1">
      <c r="A45" s="92" t="s">
        <v>124</v>
      </c>
      <c r="B45" s="23" t="s">
        <v>3</v>
      </c>
      <c r="C45" s="23" t="s">
        <v>84</v>
      </c>
      <c r="D45" s="23" t="s">
        <v>166</v>
      </c>
      <c r="E45" s="84">
        <v>800</v>
      </c>
      <c r="F45" s="116">
        <v>83</v>
      </c>
      <c r="G45" s="116">
        <v>115.2</v>
      </c>
      <c r="H45" s="116">
        <v>236.7</v>
      </c>
    </row>
    <row r="46" spans="1:8" ht="4.5" customHeight="1">
      <c r="A46" s="92"/>
      <c r="B46" s="23"/>
      <c r="C46" s="23"/>
      <c r="D46" s="23"/>
      <c r="E46" s="84"/>
      <c r="F46" s="116"/>
      <c r="G46" s="116"/>
      <c r="H46" s="116"/>
    </row>
    <row r="47" spans="1:8" ht="15.75" customHeight="1">
      <c r="A47" s="93" t="s">
        <v>33</v>
      </c>
      <c r="B47" s="32" t="s">
        <v>9</v>
      </c>
      <c r="C47" s="23"/>
      <c r="D47" s="23"/>
      <c r="E47" s="23"/>
      <c r="F47" s="114">
        <f aca="true" t="shared" si="4" ref="F47:H49">F48</f>
        <v>59.300000000000004</v>
      </c>
      <c r="G47" s="114">
        <f t="shared" si="4"/>
        <v>0</v>
      </c>
      <c r="H47" s="114">
        <f t="shared" si="4"/>
        <v>0</v>
      </c>
    </row>
    <row r="48" spans="1:8" ht="15.75" customHeight="1">
      <c r="A48" s="90" t="s">
        <v>40</v>
      </c>
      <c r="B48" s="81" t="s">
        <v>9</v>
      </c>
      <c r="C48" s="81" t="s">
        <v>10</v>
      </c>
      <c r="D48" s="39"/>
      <c r="E48" s="39"/>
      <c r="F48" s="118">
        <f t="shared" si="4"/>
        <v>59.300000000000004</v>
      </c>
      <c r="G48" s="118">
        <f t="shared" si="4"/>
        <v>0</v>
      </c>
      <c r="H48" s="118">
        <f t="shared" si="4"/>
        <v>0</v>
      </c>
    </row>
    <row r="49" spans="1:8" ht="27.75" customHeight="1">
      <c r="A49" s="91" t="s">
        <v>116</v>
      </c>
      <c r="B49" s="23" t="s">
        <v>9</v>
      </c>
      <c r="C49" s="23" t="s">
        <v>10</v>
      </c>
      <c r="D49" s="23" t="s">
        <v>166</v>
      </c>
      <c r="E49" s="23"/>
      <c r="F49" s="116">
        <f>F50+F51</f>
        <v>59.300000000000004</v>
      </c>
      <c r="G49" s="116">
        <f t="shared" si="4"/>
        <v>0</v>
      </c>
      <c r="H49" s="116">
        <f t="shared" si="4"/>
        <v>0</v>
      </c>
    </row>
    <row r="50" spans="1:8" ht="49.5" customHeight="1">
      <c r="A50" s="91" t="s">
        <v>117</v>
      </c>
      <c r="B50" s="23" t="s">
        <v>9</v>
      </c>
      <c r="C50" s="23" t="s">
        <v>10</v>
      </c>
      <c r="D50" s="23" t="s">
        <v>166</v>
      </c>
      <c r="E50" s="81" t="s">
        <v>118</v>
      </c>
      <c r="F50" s="116">
        <v>52.1</v>
      </c>
      <c r="G50" s="116">
        <v>0</v>
      </c>
      <c r="H50" s="116">
        <v>0</v>
      </c>
    </row>
    <row r="51" spans="1:8" ht="26.25" customHeight="1">
      <c r="A51" s="91" t="s">
        <v>120</v>
      </c>
      <c r="B51" s="23" t="s">
        <v>9</v>
      </c>
      <c r="C51" s="23" t="s">
        <v>10</v>
      </c>
      <c r="D51" s="23" t="s">
        <v>166</v>
      </c>
      <c r="E51" s="23" t="s">
        <v>121</v>
      </c>
      <c r="F51" s="116">
        <v>7.2</v>
      </c>
      <c r="G51" s="116">
        <v>0</v>
      </c>
      <c r="H51" s="116">
        <v>0</v>
      </c>
    </row>
    <row r="52" spans="1:8" ht="4.5" customHeight="1">
      <c r="A52" s="91"/>
      <c r="B52" s="23"/>
      <c r="C52" s="23"/>
      <c r="D52" s="23"/>
      <c r="E52" s="81"/>
      <c r="F52" s="116"/>
      <c r="G52" s="116"/>
      <c r="H52" s="116"/>
    </row>
    <row r="53" spans="1:8" ht="35.25" customHeight="1">
      <c r="A53" s="94" t="s">
        <v>66</v>
      </c>
      <c r="B53" s="32" t="s">
        <v>10</v>
      </c>
      <c r="C53" s="32"/>
      <c r="D53" s="32"/>
      <c r="E53" s="32"/>
      <c r="F53" s="114">
        <f aca="true" t="shared" si="5" ref="F53:H55">F54</f>
        <v>0</v>
      </c>
      <c r="G53" s="114">
        <f t="shared" si="5"/>
        <v>0</v>
      </c>
      <c r="H53" s="114">
        <f t="shared" si="5"/>
        <v>0</v>
      </c>
    </row>
    <row r="54" spans="1:8" ht="15.75" customHeight="1">
      <c r="A54" s="95" t="s">
        <v>24</v>
      </c>
      <c r="B54" s="85" t="s">
        <v>10</v>
      </c>
      <c r="C54" s="85" t="s">
        <v>25</v>
      </c>
      <c r="D54" s="44"/>
      <c r="E54" s="44"/>
      <c r="F54" s="119">
        <f t="shared" si="5"/>
        <v>0</v>
      </c>
      <c r="G54" s="119">
        <f t="shared" si="5"/>
        <v>0</v>
      </c>
      <c r="H54" s="119">
        <f t="shared" si="5"/>
        <v>0</v>
      </c>
    </row>
    <row r="55" spans="1:8" ht="41.25" customHeight="1">
      <c r="A55" s="95" t="s">
        <v>134</v>
      </c>
      <c r="B55" s="23" t="s">
        <v>10</v>
      </c>
      <c r="C55" s="23" t="s">
        <v>25</v>
      </c>
      <c r="D55" s="23" t="s">
        <v>176</v>
      </c>
      <c r="E55" s="4"/>
      <c r="F55" s="116">
        <f t="shared" si="5"/>
        <v>0</v>
      </c>
      <c r="G55" s="116">
        <f t="shared" si="5"/>
        <v>0</v>
      </c>
      <c r="H55" s="116">
        <f t="shared" si="5"/>
        <v>0</v>
      </c>
    </row>
    <row r="56" spans="1:8" ht="23.25" customHeight="1">
      <c r="A56" s="91" t="s">
        <v>120</v>
      </c>
      <c r="B56" s="23" t="s">
        <v>10</v>
      </c>
      <c r="C56" s="23" t="s">
        <v>25</v>
      </c>
      <c r="D56" s="23" t="s">
        <v>176</v>
      </c>
      <c r="E56" s="86">
        <v>200</v>
      </c>
      <c r="F56" s="116">
        <v>0</v>
      </c>
      <c r="G56" s="116">
        <v>0</v>
      </c>
      <c r="H56" s="116">
        <v>0</v>
      </c>
    </row>
    <row r="57" spans="1:8" ht="3" customHeight="1">
      <c r="A57" s="91"/>
      <c r="B57" s="23"/>
      <c r="C57" s="23"/>
      <c r="D57" s="23"/>
      <c r="E57" s="86"/>
      <c r="F57" s="116"/>
      <c r="G57" s="116"/>
      <c r="H57" s="116"/>
    </row>
    <row r="58" spans="1:8" ht="17.25" customHeight="1">
      <c r="A58" s="96" t="s">
        <v>58</v>
      </c>
      <c r="B58" s="32" t="s">
        <v>44</v>
      </c>
      <c r="C58" s="32"/>
      <c r="D58" s="32"/>
      <c r="E58" s="32"/>
      <c r="F58" s="114">
        <f>F59+F63</f>
        <v>414.3</v>
      </c>
      <c r="G58" s="114">
        <f>G59</f>
        <v>395.8</v>
      </c>
      <c r="H58" s="114">
        <f>H59</f>
        <v>395.8</v>
      </c>
    </row>
    <row r="59" spans="1:8" ht="17.25" customHeight="1">
      <c r="A59" s="97" t="s">
        <v>95</v>
      </c>
      <c r="B59" s="81" t="s">
        <v>44</v>
      </c>
      <c r="C59" s="81" t="s">
        <v>25</v>
      </c>
      <c r="D59" s="39"/>
      <c r="E59" s="39"/>
      <c r="F59" s="115">
        <f>F61</f>
        <v>414.3</v>
      </c>
      <c r="G59" s="115">
        <f>G61</f>
        <v>395.8</v>
      </c>
      <c r="H59" s="115">
        <f>H61</f>
        <v>395.8</v>
      </c>
    </row>
    <row r="60" spans="1:8" ht="53.25" customHeight="1">
      <c r="A60" s="91" t="s">
        <v>194</v>
      </c>
      <c r="B60" s="39" t="s">
        <v>44</v>
      </c>
      <c r="C60" s="39" t="s">
        <v>25</v>
      </c>
      <c r="D60" s="23" t="s">
        <v>183</v>
      </c>
      <c r="E60" s="4"/>
      <c r="F60" s="116">
        <f>F61</f>
        <v>414.3</v>
      </c>
      <c r="G60" s="116">
        <f>G61</f>
        <v>395.8</v>
      </c>
      <c r="H60" s="116">
        <f>H61</f>
        <v>395.8</v>
      </c>
    </row>
    <row r="61" spans="1:8" ht="26.25" customHeight="1">
      <c r="A61" s="91" t="s">
        <v>120</v>
      </c>
      <c r="B61" s="39" t="s">
        <v>44</v>
      </c>
      <c r="C61" s="39" t="s">
        <v>25</v>
      </c>
      <c r="D61" s="23" t="s">
        <v>183</v>
      </c>
      <c r="E61" s="81" t="s">
        <v>121</v>
      </c>
      <c r="F61" s="116">
        <v>414.3</v>
      </c>
      <c r="G61" s="116">
        <v>395.8</v>
      </c>
      <c r="H61" s="116">
        <v>395.8</v>
      </c>
    </row>
    <row r="62" spans="1:8" ht="4.5" customHeight="1">
      <c r="A62" s="91"/>
      <c r="B62" s="39"/>
      <c r="C62" s="39"/>
      <c r="D62" s="23"/>
      <c r="E62" s="81"/>
      <c r="F62" s="116"/>
      <c r="G62" s="116"/>
      <c r="H62" s="116"/>
    </row>
    <row r="63" spans="1:8" ht="22.5" customHeight="1">
      <c r="A63" s="91" t="s">
        <v>97</v>
      </c>
      <c r="B63" s="39" t="s">
        <v>44</v>
      </c>
      <c r="C63" s="39" t="s">
        <v>47</v>
      </c>
      <c r="D63" s="23"/>
      <c r="E63" s="81"/>
      <c r="F63" s="116">
        <f aca="true" t="shared" si="6" ref="F63:H64">F64</f>
        <v>0</v>
      </c>
      <c r="G63" s="116">
        <f t="shared" si="6"/>
        <v>0</v>
      </c>
      <c r="H63" s="116">
        <f t="shared" si="6"/>
        <v>0</v>
      </c>
    </row>
    <row r="64" spans="1:8" ht="41.25" customHeight="1">
      <c r="A64" s="91" t="s">
        <v>184</v>
      </c>
      <c r="B64" s="39" t="s">
        <v>44</v>
      </c>
      <c r="C64" s="39" t="s">
        <v>47</v>
      </c>
      <c r="D64" s="23" t="s">
        <v>185</v>
      </c>
      <c r="E64" s="81"/>
      <c r="F64" s="116">
        <f t="shared" si="6"/>
        <v>0</v>
      </c>
      <c r="G64" s="116">
        <f t="shared" si="6"/>
        <v>0</v>
      </c>
      <c r="H64" s="116">
        <f t="shared" si="6"/>
        <v>0</v>
      </c>
    </row>
    <row r="65" spans="1:8" ht="25.5" customHeight="1">
      <c r="A65" s="91" t="s">
        <v>120</v>
      </c>
      <c r="B65" s="39" t="s">
        <v>44</v>
      </c>
      <c r="C65" s="39" t="s">
        <v>47</v>
      </c>
      <c r="D65" s="23" t="s">
        <v>185</v>
      </c>
      <c r="E65" s="23" t="s">
        <v>121</v>
      </c>
      <c r="F65" s="116">
        <v>0</v>
      </c>
      <c r="G65" s="116">
        <v>0</v>
      </c>
      <c r="H65" s="116">
        <v>0</v>
      </c>
    </row>
    <row r="66" spans="1:8" ht="15.75">
      <c r="A66" s="96" t="s">
        <v>11</v>
      </c>
      <c r="B66" s="32" t="s">
        <v>28</v>
      </c>
      <c r="C66" s="32"/>
      <c r="D66" s="32"/>
      <c r="E66" s="32"/>
      <c r="F66" s="114">
        <f>F67+F71</f>
        <v>2792.6</v>
      </c>
      <c r="G66" s="114">
        <f>G67+G75</f>
        <v>0</v>
      </c>
      <c r="H66" s="114">
        <f>H67+H75</f>
        <v>0</v>
      </c>
    </row>
    <row r="67" spans="1:8" ht="14.25" customHeight="1">
      <c r="A67" s="99" t="s">
        <v>12</v>
      </c>
      <c r="B67" s="81" t="s">
        <v>28</v>
      </c>
      <c r="C67" s="81" t="s">
        <v>9</v>
      </c>
      <c r="D67" s="81"/>
      <c r="E67" s="81"/>
      <c r="F67" s="115">
        <f>F68</f>
        <v>998</v>
      </c>
      <c r="G67" s="115">
        <f>G68</f>
        <v>0</v>
      </c>
      <c r="H67" s="115">
        <f>H68</f>
        <v>0</v>
      </c>
    </row>
    <row r="68" spans="1:8" ht="52.5" customHeight="1">
      <c r="A68" s="91" t="s">
        <v>214</v>
      </c>
      <c r="B68" s="23" t="s">
        <v>28</v>
      </c>
      <c r="C68" s="23" t="s">
        <v>9</v>
      </c>
      <c r="D68" s="23" t="s">
        <v>213</v>
      </c>
      <c r="E68" s="30"/>
      <c r="F68" s="116">
        <f>SUM(F69)</f>
        <v>998</v>
      </c>
      <c r="G68" s="116">
        <f>SUM(G69)</f>
        <v>0</v>
      </c>
      <c r="H68" s="116">
        <f>SUM(H69)</f>
        <v>0</v>
      </c>
    </row>
    <row r="69" spans="1:8" ht="25.5">
      <c r="A69" s="91" t="s">
        <v>120</v>
      </c>
      <c r="B69" s="23" t="s">
        <v>28</v>
      </c>
      <c r="C69" s="23" t="s">
        <v>9</v>
      </c>
      <c r="D69" s="23" t="s">
        <v>213</v>
      </c>
      <c r="E69" s="87">
        <v>200</v>
      </c>
      <c r="F69" s="116">
        <v>998</v>
      </c>
      <c r="G69" s="116">
        <v>0</v>
      </c>
      <c r="H69" s="116">
        <v>0</v>
      </c>
    </row>
    <row r="70" spans="1:8" ht="6" customHeight="1">
      <c r="A70" s="91"/>
      <c r="B70" s="23"/>
      <c r="C70" s="23"/>
      <c r="D70" s="23"/>
      <c r="E70" s="88"/>
      <c r="F70" s="116"/>
      <c r="G70" s="116"/>
      <c r="H70" s="116"/>
    </row>
    <row r="71" spans="1:8" ht="17.25" customHeight="1">
      <c r="A71" s="100" t="s">
        <v>37</v>
      </c>
      <c r="B71" s="81" t="s">
        <v>28</v>
      </c>
      <c r="C71" s="81" t="s">
        <v>10</v>
      </c>
      <c r="D71" s="81"/>
      <c r="E71" s="82"/>
      <c r="F71" s="115">
        <f>F75+F72</f>
        <v>1794.6</v>
      </c>
      <c r="G71" s="115">
        <f>G75</f>
        <v>0</v>
      </c>
      <c r="H71" s="115">
        <f>H75</f>
        <v>0</v>
      </c>
    </row>
    <row r="72" spans="1:8" ht="42.75" customHeight="1">
      <c r="A72" s="113" t="s">
        <v>184</v>
      </c>
      <c r="B72" s="23" t="s">
        <v>28</v>
      </c>
      <c r="C72" s="23" t="s">
        <v>10</v>
      </c>
      <c r="D72" s="23" t="s">
        <v>185</v>
      </c>
      <c r="E72" s="82"/>
      <c r="F72" s="115">
        <f>F73</f>
        <v>37</v>
      </c>
      <c r="G72" s="115">
        <f>G73</f>
        <v>0</v>
      </c>
      <c r="H72" s="115">
        <f>H73</f>
        <v>0</v>
      </c>
    </row>
    <row r="73" spans="1:8" ht="24.75" customHeight="1">
      <c r="A73" s="113" t="s">
        <v>120</v>
      </c>
      <c r="B73" s="23" t="s">
        <v>28</v>
      </c>
      <c r="C73" s="23" t="s">
        <v>10</v>
      </c>
      <c r="D73" s="23" t="s">
        <v>185</v>
      </c>
      <c r="E73" s="87">
        <v>200</v>
      </c>
      <c r="F73" s="115">
        <v>37</v>
      </c>
      <c r="G73" s="115">
        <v>0</v>
      </c>
      <c r="H73" s="115">
        <v>0</v>
      </c>
    </row>
    <row r="74" spans="1:8" ht="5.25" customHeight="1">
      <c r="A74" s="100"/>
      <c r="B74" s="81"/>
      <c r="C74" s="81"/>
      <c r="D74" s="81"/>
      <c r="E74" s="82"/>
      <c r="F74" s="115"/>
      <c r="G74" s="115"/>
      <c r="H74" s="115"/>
    </row>
    <row r="75" spans="1:8" ht="39.75" customHeight="1">
      <c r="A75" s="91" t="s">
        <v>135</v>
      </c>
      <c r="B75" s="51" t="s">
        <v>28</v>
      </c>
      <c r="C75" s="51" t="s">
        <v>10</v>
      </c>
      <c r="D75" s="23" t="s">
        <v>175</v>
      </c>
      <c r="E75" s="30"/>
      <c r="F75" s="118">
        <f>F76+F77</f>
        <v>1757.6</v>
      </c>
      <c r="G75" s="118">
        <f>G76+G77</f>
        <v>0</v>
      </c>
      <c r="H75" s="118">
        <f>H76+H77</f>
        <v>0</v>
      </c>
    </row>
    <row r="76" spans="1:8" ht="25.5">
      <c r="A76" s="91" t="s">
        <v>120</v>
      </c>
      <c r="B76" s="51" t="s">
        <v>28</v>
      </c>
      <c r="C76" s="51" t="s">
        <v>10</v>
      </c>
      <c r="D76" s="23" t="s">
        <v>175</v>
      </c>
      <c r="E76" s="87">
        <v>200</v>
      </c>
      <c r="F76" s="118">
        <v>1757.6</v>
      </c>
      <c r="G76" s="118">
        <v>0</v>
      </c>
      <c r="H76" s="118">
        <v>0</v>
      </c>
    </row>
    <row r="77" spans="1:8" ht="30" customHeight="1">
      <c r="A77" s="91" t="s">
        <v>127</v>
      </c>
      <c r="B77" s="51" t="s">
        <v>28</v>
      </c>
      <c r="C77" s="51" t="s">
        <v>10</v>
      </c>
      <c r="D77" s="23" t="s">
        <v>175</v>
      </c>
      <c r="E77" s="81" t="s">
        <v>128</v>
      </c>
      <c r="F77" s="118">
        <v>0</v>
      </c>
      <c r="G77" s="118">
        <v>0</v>
      </c>
      <c r="H77" s="118">
        <v>0</v>
      </c>
    </row>
    <row r="78" spans="1:8" ht="3.75" customHeight="1">
      <c r="A78" s="91"/>
      <c r="B78" s="51"/>
      <c r="C78" s="51"/>
      <c r="D78" s="23"/>
      <c r="E78" s="81"/>
      <c r="F78" s="118"/>
      <c r="G78" s="118"/>
      <c r="H78" s="118"/>
    </row>
    <row r="79" spans="1:8" ht="17.25" customHeight="1">
      <c r="A79" s="96" t="s">
        <v>22</v>
      </c>
      <c r="B79" s="32" t="s">
        <v>26</v>
      </c>
      <c r="C79" s="64"/>
      <c r="D79" s="64"/>
      <c r="E79" s="54"/>
      <c r="F79" s="120">
        <f aca="true" t="shared" si="7" ref="F79:H81">F80</f>
        <v>55.9</v>
      </c>
      <c r="G79" s="120">
        <f t="shared" si="7"/>
        <v>0</v>
      </c>
      <c r="H79" s="120">
        <f t="shared" si="7"/>
        <v>0</v>
      </c>
    </row>
    <row r="80" spans="1:8" ht="14.25" customHeight="1">
      <c r="A80" s="98" t="s">
        <v>60</v>
      </c>
      <c r="B80" s="23" t="s">
        <v>26</v>
      </c>
      <c r="C80" s="23" t="s">
        <v>26</v>
      </c>
      <c r="D80" s="23"/>
      <c r="E80" s="30"/>
      <c r="F80" s="116">
        <f t="shared" si="7"/>
        <v>55.9</v>
      </c>
      <c r="G80" s="116">
        <f t="shared" si="7"/>
        <v>0</v>
      </c>
      <c r="H80" s="116">
        <f t="shared" si="7"/>
        <v>0</v>
      </c>
    </row>
    <row r="81" spans="1:8" ht="42" customHeight="1">
      <c r="A81" s="91" t="s">
        <v>136</v>
      </c>
      <c r="B81" s="23" t="s">
        <v>26</v>
      </c>
      <c r="C81" s="23" t="s">
        <v>26</v>
      </c>
      <c r="D81" s="23" t="s">
        <v>174</v>
      </c>
      <c r="E81" s="30"/>
      <c r="F81" s="116">
        <f t="shared" si="7"/>
        <v>55.9</v>
      </c>
      <c r="G81" s="116">
        <f t="shared" si="7"/>
        <v>0</v>
      </c>
      <c r="H81" s="116">
        <f t="shared" si="7"/>
        <v>0</v>
      </c>
    </row>
    <row r="82" spans="1:8" s="1" customFormat="1" ht="26.25" customHeight="1">
      <c r="A82" s="91" t="s">
        <v>120</v>
      </c>
      <c r="B82" s="23" t="s">
        <v>26</v>
      </c>
      <c r="C82" s="23" t="s">
        <v>26</v>
      </c>
      <c r="D82" s="23" t="s">
        <v>174</v>
      </c>
      <c r="E82" s="86">
        <v>200</v>
      </c>
      <c r="F82" s="116">
        <v>55.9</v>
      </c>
      <c r="G82" s="116">
        <v>0</v>
      </c>
      <c r="H82" s="116">
        <v>0</v>
      </c>
    </row>
    <row r="83" spans="1:8" s="1" customFormat="1" ht="5.25" customHeight="1">
      <c r="A83" s="91"/>
      <c r="B83" s="23"/>
      <c r="C83" s="23"/>
      <c r="D83" s="23"/>
      <c r="E83" s="24"/>
      <c r="F83" s="116"/>
      <c r="G83" s="116"/>
      <c r="H83" s="116"/>
    </row>
    <row r="84" spans="1:8" s="1" customFormat="1" ht="15.75" customHeight="1">
      <c r="A84" s="94" t="s">
        <v>88</v>
      </c>
      <c r="B84" s="32" t="s">
        <v>4</v>
      </c>
      <c r="C84" s="32"/>
      <c r="D84" s="32"/>
      <c r="E84" s="24"/>
      <c r="F84" s="114">
        <f aca="true" t="shared" si="8" ref="F84:H86">F85</f>
        <v>1582.8</v>
      </c>
      <c r="G84" s="114">
        <f t="shared" si="8"/>
        <v>1415.6</v>
      </c>
      <c r="H84" s="114">
        <f t="shared" si="8"/>
        <v>1207.6</v>
      </c>
    </row>
    <row r="85" spans="1:8" ht="15" customHeight="1">
      <c r="A85" s="98" t="s">
        <v>43</v>
      </c>
      <c r="B85" s="23" t="s">
        <v>4</v>
      </c>
      <c r="C85" s="23" t="s">
        <v>3</v>
      </c>
      <c r="D85" s="23"/>
      <c r="E85" s="4"/>
      <c r="F85" s="116">
        <f>F86</f>
        <v>1582.8</v>
      </c>
      <c r="G85" s="116">
        <f t="shared" si="8"/>
        <v>1415.6</v>
      </c>
      <c r="H85" s="116">
        <f t="shared" si="8"/>
        <v>1207.6</v>
      </c>
    </row>
    <row r="86" spans="1:8" s="52" customFormat="1" ht="43.5" customHeight="1">
      <c r="A86" s="91" t="s">
        <v>137</v>
      </c>
      <c r="B86" s="23" t="s">
        <v>4</v>
      </c>
      <c r="C86" s="23" t="s">
        <v>3</v>
      </c>
      <c r="D86" s="23" t="s">
        <v>173</v>
      </c>
      <c r="E86" s="4"/>
      <c r="F86" s="116">
        <f>F87</f>
        <v>1582.8</v>
      </c>
      <c r="G86" s="116">
        <f t="shared" si="8"/>
        <v>1415.6</v>
      </c>
      <c r="H86" s="116">
        <f t="shared" si="8"/>
        <v>1207.6</v>
      </c>
    </row>
    <row r="87" spans="1:8" s="53" customFormat="1" ht="30" customHeight="1">
      <c r="A87" s="91" t="s">
        <v>129</v>
      </c>
      <c r="B87" s="23" t="s">
        <v>4</v>
      </c>
      <c r="C87" s="23" t="s">
        <v>3</v>
      </c>
      <c r="D87" s="23" t="s">
        <v>173</v>
      </c>
      <c r="E87" s="86">
        <v>600</v>
      </c>
      <c r="F87" s="116">
        <v>1582.8</v>
      </c>
      <c r="G87" s="116">
        <v>1415.6</v>
      </c>
      <c r="H87" s="116">
        <v>1207.6</v>
      </c>
    </row>
    <row r="88" spans="1:8" s="53" customFormat="1" ht="4.5" customHeight="1">
      <c r="A88" s="91"/>
      <c r="B88" s="23"/>
      <c r="C88" s="23"/>
      <c r="D88" s="23"/>
      <c r="E88" s="86"/>
      <c r="F88" s="116"/>
      <c r="G88" s="116"/>
      <c r="H88" s="116"/>
    </row>
    <row r="89" spans="1:8" s="53" customFormat="1" ht="16.5" customHeight="1">
      <c r="A89" s="94" t="s">
        <v>130</v>
      </c>
      <c r="B89" s="32" t="s">
        <v>71</v>
      </c>
      <c r="C89" s="32"/>
      <c r="D89" s="32"/>
      <c r="E89" s="31"/>
      <c r="F89" s="114">
        <f>F91</f>
        <v>41</v>
      </c>
      <c r="G89" s="114">
        <f>G91</f>
        <v>0</v>
      </c>
      <c r="H89" s="114">
        <f>H91</f>
        <v>0</v>
      </c>
    </row>
    <row r="90" spans="1:8" s="53" customFormat="1" ht="18.75" customHeight="1">
      <c r="A90" s="101" t="s">
        <v>85</v>
      </c>
      <c r="B90" s="23" t="s">
        <v>71</v>
      </c>
      <c r="C90" s="23" t="s">
        <v>9</v>
      </c>
      <c r="D90" s="23"/>
      <c r="E90" s="30"/>
      <c r="F90" s="116">
        <f aca="true" t="shared" si="9" ref="F90:H91">F91</f>
        <v>41</v>
      </c>
      <c r="G90" s="116">
        <f t="shared" si="9"/>
        <v>0</v>
      </c>
      <c r="H90" s="116">
        <f t="shared" si="9"/>
        <v>0</v>
      </c>
    </row>
    <row r="91" spans="1:8" ht="38.25" customHeight="1">
      <c r="A91" s="91" t="s">
        <v>138</v>
      </c>
      <c r="B91" s="23" t="s">
        <v>71</v>
      </c>
      <c r="C91" s="23" t="s">
        <v>9</v>
      </c>
      <c r="D91" s="23" t="s">
        <v>172</v>
      </c>
      <c r="E91" s="30"/>
      <c r="F91" s="116">
        <f t="shared" si="9"/>
        <v>41</v>
      </c>
      <c r="G91" s="116">
        <f t="shared" si="9"/>
        <v>0</v>
      </c>
      <c r="H91" s="116">
        <f t="shared" si="9"/>
        <v>0</v>
      </c>
    </row>
    <row r="92" spans="1:8" ht="26.25" customHeight="1">
      <c r="A92" s="91" t="s">
        <v>120</v>
      </c>
      <c r="B92" s="23" t="s">
        <v>71</v>
      </c>
      <c r="C92" s="23" t="s">
        <v>9</v>
      </c>
      <c r="D92" s="23" t="s">
        <v>172</v>
      </c>
      <c r="E92" s="86">
        <v>200</v>
      </c>
      <c r="F92" s="116">
        <v>41</v>
      </c>
      <c r="G92" s="116">
        <v>0</v>
      </c>
      <c r="H92" s="116">
        <v>0</v>
      </c>
    </row>
    <row r="93" spans="1:8" ht="5.25" customHeight="1">
      <c r="A93" s="91"/>
      <c r="B93" s="23"/>
      <c r="C93" s="23"/>
      <c r="D93" s="23"/>
      <c r="E93" s="86"/>
      <c r="F93" s="116"/>
      <c r="G93" s="116"/>
      <c r="H93" s="116"/>
    </row>
    <row r="94" spans="1:8" ht="19.5" customHeight="1">
      <c r="A94" s="102" t="s">
        <v>86</v>
      </c>
      <c r="B94" s="45" t="s">
        <v>47</v>
      </c>
      <c r="C94" s="45"/>
      <c r="D94" s="45"/>
      <c r="E94" s="46"/>
      <c r="F94" s="121">
        <f aca="true" t="shared" si="10" ref="F94:H96">F95</f>
        <v>52.8</v>
      </c>
      <c r="G94" s="121">
        <f t="shared" si="10"/>
        <v>52.8</v>
      </c>
      <c r="H94" s="121">
        <f t="shared" si="10"/>
        <v>0</v>
      </c>
    </row>
    <row r="95" spans="1:8" ht="13.5" customHeight="1">
      <c r="A95" s="91" t="s">
        <v>87</v>
      </c>
      <c r="B95" s="39" t="s">
        <v>47</v>
      </c>
      <c r="C95" s="39" t="s">
        <v>44</v>
      </c>
      <c r="D95" s="23"/>
      <c r="E95" s="38"/>
      <c r="F95" s="116">
        <f t="shared" si="10"/>
        <v>52.8</v>
      </c>
      <c r="G95" s="116">
        <f t="shared" si="10"/>
        <v>52.8</v>
      </c>
      <c r="H95" s="116">
        <f t="shared" si="10"/>
        <v>0</v>
      </c>
    </row>
    <row r="96" spans="1:8" ht="39.75" customHeight="1">
      <c r="A96" s="91" t="s">
        <v>196</v>
      </c>
      <c r="B96" s="39" t="s">
        <v>47</v>
      </c>
      <c r="C96" s="39" t="s">
        <v>44</v>
      </c>
      <c r="D96" s="23" t="s">
        <v>171</v>
      </c>
      <c r="E96" s="38"/>
      <c r="F96" s="116">
        <f t="shared" si="10"/>
        <v>52.8</v>
      </c>
      <c r="G96" s="116">
        <f t="shared" si="10"/>
        <v>52.8</v>
      </c>
      <c r="H96" s="116">
        <f t="shared" si="10"/>
        <v>0</v>
      </c>
    </row>
    <row r="97" spans="1:8" ht="28.5" customHeight="1">
      <c r="A97" s="91" t="s">
        <v>120</v>
      </c>
      <c r="B97" s="39" t="s">
        <v>47</v>
      </c>
      <c r="C97" s="39" t="s">
        <v>44</v>
      </c>
      <c r="D97" s="23" t="s">
        <v>171</v>
      </c>
      <c r="E97" s="84">
        <v>200</v>
      </c>
      <c r="F97" s="116">
        <v>52.8</v>
      </c>
      <c r="G97" s="116">
        <v>52.8</v>
      </c>
      <c r="H97" s="116">
        <v>0</v>
      </c>
    </row>
    <row r="98" spans="1:8" ht="19.5" customHeight="1">
      <c r="A98" s="103" t="s">
        <v>1</v>
      </c>
      <c r="B98" s="24"/>
      <c r="C98" s="24"/>
      <c r="D98" s="24"/>
      <c r="E98" s="23"/>
      <c r="F98" s="114">
        <f>F14+F47+F66+F79+F84+F89+F94+F53+F58</f>
        <v>8117.2</v>
      </c>
      <c r="G98" s="114">
        <f>G14+G47+G66+G79+G84+G89+G94+G53+G58</f>
        <v>4609.6</v>
      </c>
      <c r="H98" s="114">
        <f>H14+H47+H66+H79+H84+H89+H94+H53+H58</f>
        <v>4734.2</v>
      </c>
    </row>
    <row r="99" spans="1:6" ht="12.75">
      <c r="A99" s="26" t="s">
        <v>13</v>
      </c>
      <c r="B99" s="26"/>
      <c r="C99" s="26"/>
      <c r="D99" s="26"/>
      <c r="E99" s="26"/>
      <c r="F99" s="29"/>
    </row>
    <row r="101" spans="1:4" ht="12.75">
      <c r="A101" s="179"/>
      <c r="B101" s="179"/>
      <c r="C101" s="179"/>
      <c r="D101" s="179"/>
    </row>
    <row r="103" spans="1:6" ht="12.75">
      <c r="A103" s="179"/>
      <c r="B103" s="179"/>
      <c r="C103" s="179"/>
      <c r="D103" s="179"/>
      <c r="E103" s="179"/>
      <c r="F103" s="179"/>
    </row>
    <row r="104" spans="1:6" ht="12.75">
      <c r="A104" s="179"/>
      <c r="B104" s="179"/>
      <c r="C104" s="179"/>
      <c r="D104" s="179"/>
      <c r="E104" s="179"/>
      <c r="F104" s="179"/>
    </row>
  </sheetData>
  <sheetProtection/>
  <mergeCells count="18">
    <mergeCell ref="H10:H12"/>
    <mergeCell ref="A101:D101"/>
    <mergeCell ref="A103:F103"/>
    <mergeCell ref="A104:F104"/>
    <mergeCell ref="A10:A12"/>
    <mergeCell ref="B10:B12"/>
    <mergeCell ref="C10:C12"/>
    <mergeCell ref="D10:D12"/>
    <mergeCell ref="E10:E12"/>
    <mergeCell ref="F10:F12"/>
    <mergeCell ref="G10:G12"/>
    <mergeCell ref="A8:F8"/>
    <mergeCell ref="B1:F1"/>
    <mergeCell ref="B2:G2"/>
    <mergeCell ref="B3:G3"/>
    <mergeCell ref="A5:F5"/>
    <mergeCell ref="A6:F6"/>
    <mergeCell ref="A7:F7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97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59.375" style="0" customWidth="1"/>
    <col min="2" max="2" width="4.875" style="0" customWidth="1"/>
    <col min="3" max="3" width="6.125" style="0" customWidth="1"/>
    <col min="4" max="4" width="6.00390625" style="0" customWidth="1"/>
    <col min="5" max="5" width="10.875" style="0" customWidth="1"/>
    <col min="6" max="6" width="6.75390625" style="0" customWidth="1"/>
    <col min="7" max="7" width="9.375" style="0" customWidth="1"/>
    <col min="8" max="8" width="11.375" style="0" customWidth="1"/>
  </cols>
  <sheetData>
    <row r="1" spans="1:7" ht="12.75">
      <c r="A1" t="s">
        <v>206</v>
      </c>
      <c r="C1" s="183" t="s">
        <v>82</v>
      </c>
      <c r="D1" s="183"/>
      <c r="E1" s="183"/>
      <c r="F1" s="183"/>
      <c r="G1" s="183"/>
    </row>
    <row r="2" spans="3:7" ht="12.75">
      <c r="C2" s="183" t="s">
        <v>81</v>
      </c>
      <c r="D2" s="183"/>
      <c r="E2" s="183"/>
      <c r="F2" s="183"/>
      <c r="G2" s="183"/>
    </row>
    <row r="3" spans="3:7" ht="12.75">
      <c r="C3" s="183" t="s">
        <v>218</v>
      </c>
      <c r="D3" s="183"/>
      <c r="E3" s="183"/>
      <c r="F3" s="183"/>
      <c r="G3" s="183"/>
    </row>
    <row r="5" spans="6:8" ht="12.75">
      <c r="F5" s="2"/>
      <c r="G5" s="2"/>
      <c r="H5" s="2"/>
    </row>
    <row r="6" spans="1:8" s="19" customFormat="1" ht="15.75">
      <c r="A6" s="192" t="s">
        <v>14</v>
      </c>
      <c r="B6" s="192"/>
      <c r="C6" s="192"/>
      <c r="D6" s="192"/>
      <c r="E6" s="192"/>
      <c r="F6" s="192"/>
      <c r="G6" s="192"/>
      <c r="H6" s="122"/>
    </row>
    <row r="7" spans="1:8" s="19" customFormat="1" ht="15.75">
      <c r="A7" s="192" t="s">
        <v>168</v>
      </c>
      <c r="B7" s="192"/>
      <c r="C7" s="192"/>
      <c r="D7" s="192"/>
      <c r="E7" s="192"/>
      <c r="F7" s="192"/>
      <c r="G7" s="192"/>
      <c r="H7" s="122"/>
    </row>
    <row r="8" spans="1:8" s="19" customFormat="1" ht="15.75">
      <c r="A8" s="192"/>
      <c r="B8" s="192"/>
      <c r="C8" s="192"/>
      <c r="D8" s="192"/>
      <c r="E8" s="192"/>
      <c r="F8" s="192"/>
      <c r="G8" s="192"/>
      <c r="H8" s="192"/>
    </row>
    <row r="9" spans="1:8" ht="68.25" customHeight="1">
      <c r="A9" s="194" t="s">
        <v>0</v>
      </c>
      <c r="B9" s="201" t="s">
        <v>70</v>
      </c>
      <c r="C9" s="201" t="s">
        <v>2</v>
      </c>
      <c r="D9" s="201" t="s">
        <v>6</v>
      </c>
      <c r="E9" s="201" t="s">
        <v>7</v>
      </c>
      <c r="F9" s="201" t="s">
        <v>8</v>
      </c>
      <c r="G9" s="204" t="s">
        <v>131</v>
      </c>
      <c r="H9" s="200"/>
    </row>
    <row r="10" spans="1:8" ht="12.75" customHeight="1">
      <c r="A10" s="195"/>
      <c r="B10" s="202"/>
      <c r="C10" s="202"/>
      <c r="D10" s="202"/>
      <c r="E10" s="202"/>
      <c r="F10" s="202"/>
      <c r="G10" s="204"/>
      <c r="H10" s="200"/>
    </row>
    <row r="11" spans="1:8" ht="9" customHeight="1" hidden="1">
      <c r="A11" s="196"/>
      <c r="B11" s="203"/>
      <c r="C11" s="203"/>
      <c r="D11" s="203"/>
      <c r="E11" s="203"/>
      <c r="F11" s="203"/>
      <c r="G11" s="204"/>
      <c r="H11" s="200"/>
    </row>
    <row r="12" spans="1:8" ht="12.75">
      <c r="A12" s="13"/>
      <c r="B12" s="13"/>
      <c r="C12" s="3"/>
      <c r="D12" s="3"/>
      <c r="E12" s="3"/>
      <c r="F12" s="3"/>
      <c r="G12" s="8"/>
      <c r="H12" s="29"/>
    </row>
    <row r="13" spans="1:8" ht="15.75" customHeight="1">
      <c r="A13" s="89" t="s">
        <v>52</v>
      </c>
      <c r="B13" s="80">
        <v>946</v>
      </c>
      <c r="C13" s="32" t="s">
        <v>3</v>
      </c>
      <c r="D13" s="32"/>
      <c r="E13" s="32"/>
      <c r="F13" s="32"/>
      <c r="G13" s="114">
        <f>G14+G18+G27+G31+G35+G39</f>
        <v>3118.5</v>
      </c>
      <c r="H13" s="42"/>
    </row>
    <row r="14" spans="1:8" ht="26.25">
      <c r="A14" s="90" t="s">
        <v>21</v>
      </c>
      <c r="B14" s="80">
        <v>946</v>
      </c>
      <c r="C14" s="81" t="s">
        <v>3</v>
      </c>
      <c r="D14" s="81" t="s">
        <v>9</v>
      </c>
      <c r="E14" s="45"/>
      <c r="F14" s="45"/>
      <c r="G14" s="115">
        <f>G15</f>
        <v>669.5</v>
      </c>
      <c r="H14" s="55"/>
    </row>
    <row r="15" spans="1:8" ht="25.5">
      <c r="A15" s="91" t="s">
        <v>192</v>
      </c>
      <c r="B15" s="80">
        <v>946</v>
      </c>
      <c r="C15" s="23" t="s">
        <v>3</v>
      </c>
      <c r="D15" s="23" t="s">
        <v>9</v>
      </c>
      <c r="E15" s="23" t="s">
        <v>165</v>
      </c>
      <c r="F15" s="4"/>
      <c r="G15" s="116">
        <f>G16</f>
        <v>669.5</v>
      </c>
      <c r="H15" s="37"/>
    </row>
    <row r="16" spans="1:8" ht="51">
      <c r="A16" s="91" t="s">
        <v>117</v>
      </c>
      <c r="B16" s="80">
        <v>946</v>
      </c>
      <c r="C16" s="23" t="s">
        <v>3</v>
      </c>
      <c r="D16" s="23" t="s">
        <v>9</v>
      </c>
      <c r="E16" s="23" t="s">
        <v>165</v>
      </c>
      <c r="F16" s="81" t="s">
        <v>118</v>
      </c>
      <c r="G16" s="116">
        <v>669.5</v>
      </c>
      <c r="H16" s="37"/>
    </row>
    <row r="17" spans="1:8" ht="3" customHeight="1">
      <c r="A17" s="91"/>
      <c r="B17" s="80"/>
      <c r="C17" s="23"/>
      <c r="D17" s="23"/>
      <c r="E17" s="23"/>
      <c r="F17" s="81"/>
      <c r="G17" s="116"/>
      <c r="H17" s="37"/>
    </row>
    <row r="18" spans="1:8" ht="39">
      <c r="A18" s="90" t="s">
        <v>119</v>
      </c>
      <c r="B18" s="80">
        <v>946</v>
      </c>
      <c r="C18" s="81" t="s">
        <v>3</v>
      </c>
      <c r="D18" s="81" t="s">
        <v>44</v>
      </c>
      <c r="E18" s="83"/>
      <c r="F18" s="83"/>
      <c r="G18" s="115">
        <f>G19+G23</f>
        <v>2249.5</v>
      </c>
      <c r="H18" s="37"/>
    </row>
    <row r="19" spans="1:8" ht="25.5">
      <c r="A19" s="91" t="s">
        <v>192</v>
      </c>
      <c r="B19" s="80">
        <v>946</v>
      </c>
      <c r="C19" s="23" t="s">
        <v>3</v>
      </c>
      <c r="D19" s="23" t="s">
        <v>44</v>
      </c>
      <c r="E19" s="23" t="s">
        <v>165</v>
      </c>
      <c r="F19" s="23"/>
      <c r="G19" s="116">
        <f>G20+G21+G22</f>
        <v>2228.5</v>
      </c>
      <c r="H19" s="37"/>
    </row>
    <row r="20" spans="1:8" ht="51">
      <c r="A20" s="91" t="s">
        <v>117</v>
      </c>
      <c r="B20" s="80">
        <v>946</v>
      </c>
      <c r="C20" s="23" t="s">
        <v>3</v>
      </c>
      <c r="D20" s="23" t="s">
        <v>44</v>
      </c>
      <c r="E20" s="23" t="s">
        <v>165</v>
      </c>
      <c r="F20" s="81" t="s">
        <v>118</v>
      </c>
      <c r="G20" s="116">
        <v>1508.3</v>
      </c>
      <c r="H20" s="37"/>
    </row>
    <row r="21" spans="1:8" ht="25.5">
      <c r="A21" s="91" t="s">
        <v>120</v>
      </c>
      <c r="B21" s="80">
        <v>946</v>
      </c>
      <c r="C21" s="23" t="s">
        <v>3</v>
      </c>
      <c r="D21" s="23" t="s">
        <v>44</v>
      </c>
      <c r="E21" s="23" t="s">
        <v>165</v>
      </c>
      <c r="F21" s="81" t="s">
        <v>121</v>
      </c>
      <c r="G21" s="116">
        <v>700.2</v>
      </c>
      <c r="H21" s="56"/>
    </row>
    <row r="22" spans="1:8" ht="14.25">
      <c r="A22" s="91" t="s">
        <v>123</v>
      </c>
      <c r="B22" s="80">
        <v>946</v>
      </c>
      <c r="C22" s="23" t="s">
        <v>3</v>
      </c>
      <c r="D22" s="23" t="s">
        <v>44</v>
      </c>
      <c r="E22" s="23" t="s">
        <v>165</v>
      </c>
      <c r="F22" s="23" t="s">
        <v>20</v>
      </c>
      <c r="G22" s="116">
        <v>20</v>
      </c>
      <c r="H22" s="56"/>
    </row>
    <row r="23" spans="1:8" ht="38.25">
      <c r="A23" s="90" t="s">
        <v>122</v>
      </c>
      <c r="B23" s="80">
        <v>946</v>
      </c>
      <c r="C23" s="81" t="s">
        <v>3</v>
      </c>
      <c r="D23" s="81" t="s">
        <v>44</v>
      </c>
      <c r="E23" s="23" t="s">
        <v>166</v>
      </c>
      <c r="F23" s="81"/>
      <c r="G23" s="116">
        <f>G24+G25</f>
        <v>21</v>
      </c>
      <c r="H23" s="57"/>
    </row>
    <row r="24" spans="1:8" ht="14.25">
      <c r="A24" s="91" t="s">
        <v>123</v>
      </c>
      <c r="B24" s="80">
        <v>946</v>
      </c>
      <c r="C24" s="23" t="s">
        <v>3</v>
      </c>
      <c r="D24" s="23" t="s">
        <v>44</v>
      </c>
      <c r="E24" s="23" t="s">
        <v>166</v>
      </c>
      <c r="F24" s="81" t="s">
        <v>20</v>
      </c>
      <c r="G24" s="116">
        <v>0</v>
      </c>
      <c r="H24" s="57"/>
    </row>
    <row r="25" spans="1:8" ht="14.25">
      <c r="A25" s="91" t="s">
        <v>124</v>
      </c>
      <c r="B25" s="80">
        <v>946</v>
      </c>
      <c r="C25" s="23" t="s">
        <v>3</v>
      </c>
      <c r="D25" s="23" t="s">
        <v>44</v>
      </c>
      <c r="E25" s="23" t="s">
        <v>166</v>
      </c>
      <c r="F25" s="81" t="s">
        <v>125</v>
      </c>
      <c r="G25" s="116">
        <v>21</v>
      </c>
      <c r="H25" s="57"/>
    </row>
    <row r="26" spans="1:8" ht="2.25" customHeight="1">
      <c r="A26" s="91"/>
      <c r="B26" s="80"/>
      <c r="C26" s="23"/>
      <c r="D26" s="23"/>
      <c r="E26" s="23"/>
      <c r="F26" s="81"/>
      <c r="G26" s="116"/>
      <c r="H26" s="58"/>
    </row>
    <row r="27" spans="1:8" ht="25.5">
      <c r="A27" s="90" t="s">
        <v>106</v>
      </c>
      <c r="B27" s="80">
        <v>946</v>
      </c>
      <c r="C27" s="81" t="s">
        <v>3</v>
      </c>
      <c r="D27" s="81" t="s">
        <v>107</v>
      </c>
      <c r="E27" s="23"/>
      <c r="F27" s="81"/>
      <c r="G27" s="116" t="str">
        <f>G28</f>
        <v>77,5</v>
      </c>
      <c r="H27" s="57"/>
    </row>
    <row r="28" spans="1:8" ht="25.5">
      <c r="A28" s="91" t="s">
        <v>192</v>
      </c>
      <c r="B28" s="80">
        <v>946</v>
      </c>
      <c r="C28" s="23" t="s">
        <v>3</v>
      </c>
      <c r="D28" s="23" t="s">
        <v>107</v>
      </c>
      <c r="E28" s="23" t="s">
        <v>165</v>
      </c>
      <c r="F28" s="23"/>
      <c r="G28" s="116" t="str">
        <f>G29</f>
        <v>77,5</v>
      </c>
      <c r="H28" s="58"/>
    </row>
    <row r="29" spans="1:8" ht="14.25">
      <c r="A29" s="91" t="s">
        <v>123</v>
      </c>
      <c r="B29" s="80">
        <v>946</v>
      </c>
      <c r="C29" s="23" t="s">
        <v>3</v>
      </c>
      <c r="D29" s="23" t="s">
        <v>107</v>
      </c>
      <c r="E29" s="23" t="s">
        <v>165</v>
      </c>
      <c r="F29" s="81" t="s">
        <v>20</v>
      </c>
      <c r="G29" s="116" t="s">
        <v>132</v>
      </c>
      <c r="H29" s="57"/>
    </row>
    <row r="30" spans="1:8" ht="3" customHeight="1">
      <c r="A30" s="91"/>
      <c r="B30" s="80"/>
      <c r="C30" s="23"/>
      <c r="D30" s="23"/>
      <c r="E30" s="23"/>
      <c r="F30" s="81"/>
      <c r="G30" s="116"/>
      <c r="H30" s="57"/>
    </row>
    <row r="31" spans="1:8" ht="15">
      <c r="A31" s="90" t="s">
        <v>126</v>
      </c>
      <c r="B31" s="80">
        <v>946</v>
      </c>
      <c r="C31" s="81" t="s">
        <v>3</v>
      </c>
      <c r="D31" s="81" t="s">
        <v>26</v>
      </c>
      <c r="E31" s="43"/>
      <c r="F31" s="43"/>
      <c r="G31" s="117">
        <f>G32</f>
        <v>0</v>
      </c>
      <c r="H31" s="59"/>
    </row>
    <row r="32" spans="1:8" ht="38.25">
      <c r="A32" s="90" t="s">
        <v>122</v>
      </c>
      <c r="B32" s="80">
        <v>946</v>
      </c>
      <c r="C32" s="23" t="s">
        <v>3</v>
      </c>
      <c r="D32" s="23" t="s">
        <v>26</v>
      </c>
      <c r="E32" s="23" t="s">
        <v>166</v>
      </c>
      <c r="F32" s="4"/>
      <c r="G32" s="116">
        <f>G33</f>
        <v>0</v>
      </c>
      <c r="H32" s="59"/>
    </row>
    <row r="33" spans="1:8" ht="25.5">
      <c r="A33" s="91" t="s">
        <v>120</v>
      </c>
      <c r="B33" s="80">
        <v>946</v>
      </c>
      <c r="C33" s="23" t="s">
        <v>3</v>
      </c>
      <c r="D33" s="23" t="s">
        <v>26</v>
      </c>
      <c r="E33" s="23" t="s">
        <v>166</v>
      </c>
      <c r="F33" s="84">
        <v>200</v>
      </c>
      <c r="G33" s="116">
        <v>0</v>
      </c>
      <c r="H33" s="59"/>
    </row>
    <row r="34" spans="1:8" ht="3" customHeight="1">
      <c r="A34" s="91"/>
      <c r="B34" s="80"/>
      <c r="C34" s="23"/>
      <c r="D34" s="23"/>
      <c r="E34" s="81"/>
      <c r="F34" s="84"/>
      <c r="G34" s="116"/>
      <c r="H34" s="59"/>
    </row>
    <row r="35" spans="1:8" ht="15">
      <c r="A35" s="90" t="s">
        <v>72</v>
      </c>
      <c r="B35" s="80">
        <v>946</v>
      </c>
      <c r="C35" s="81" t="s">
        <v>3</v>
      </c>
      <c r="D35" s="81" t="s">
        <v>71</v>
      </c>
      <c r="E35" s="43"/>
      <c r="F35" s="43"/>
      <c r="G35" s="117">
        <f>G36</f>
        <v>12</v>
      </c>
      <c r="H35" s="56"/>
    </row>
    <row r="36" spans="1:8" ht="38.25">
      <c r="A36" s="90" t="s">
        <v>122</v>
      </c>
      <c r="B36" s="80">
        <v>946</v>
      </c>
      <c r="C36" s="23" t="s">
        <v>3</v>
      </c>
      <c r="D36" s="23" t="s">
        <v>71</v>
      </c>
      <c r="E36" s="23" t="s">
        <v>166</v>
      </c>
      <c r="F36" s="30"/>
      <c r="G36" s="116">
        <f>G37</f>
        <v>12</v>
      </c>
      <c r="H36" s="57"/>
    </row>
    <row r="37" spans="1:8" ht="14.25">
      <c r="A37" s="90" t="s">
        <v>124</v>
      </c>
      <c r="B37" s="80">
        <v>946</v>
      </c>
      <c r="C37" s="23" t="s">
        <v>3</v>
      </c>
      <c r="D37" s="23" t="s">
        <v>71</v>
      </c>
      <c r="E37" s="23" t="s">
        <v>166</v>
      </c>
      <c r="F37" s="84">
        <v>800</v>
      </c>
      <c r="G37" s="116">
        <v>12</v>
      </c>
      <c r="H37" s="57"/>
    </row>
    <row r="38" spans="1:8" ht="3" customHeight="1">
      <c r="A38" s="90"/>
      <c r="B38" s="80"/>
      <c r="C38" s="23"/>
      <c r="D38" s="23"/>
      <c r="E38" s="81"/>
      <c r="F38" s="84"/>
      <c r="G38" s="116"/>
      <c r="H38" s="57"/>
    </row>
    <row r="39" spans="1:8" ht="14.25">
      <c r="A39" s="90" t="s">
        <v>57</v>
      </c>
      <c r="B39" s="80">
        <v>946</v>
      </c>
      <c r="C39" s="81" t="s">
        <v>3</v>
      </c>
      <c r="D39" s="81" t="s">
        <v>84</v>
      </c>
      <c r="E39" s="23"/>
      <c r="F39" s="38"/>
      <c r="G39" s="116">
        <f>G40+G42</f>
        <v>110</v>
      </c>
      <c r="H39" s="56"/>
    </row>
    <row r="40" spans="1:8" ht="38.25">
      <c r="A40" s="92" t="s">
        <v>133</v>
      </c>
      <c r="B40" s="80">
        <v>946</v>
      </c>
      <c r="C40" s="23" t="s">
        <v>3</v>
      </c>
      <c r="D40" s="23" t="s">
        <v>84</v>
      </c>
      <c r="E40" s="23" t="s">
        <v>178</v>
      </c>
      <c r="F40" s="38"/>
      <c r="G40" s="116">
        <f>G41</f>
        <v>0</v>
      </c>
      <c r="H40" s="57"/>
    </row>
    <row r="41" spans="1:8" ht="25.5">
      <c r="A41" s="91" t="s">
        <v>120</v>
      </c>
      <c r="B41" s="80">
        <v>946</v>
      </c>
      <c r="C41" s="51" t="s">
        <v>3</v>
      </c>
      <c r="D41" s="51" t="s">
        <v>84</v>
      </c>
      <c r="E41" s="51" t="s">
        <v>178</v>
      </c>
      <c r="F41" s="136">
        <v>200</v>
      </c>
      <c r="G41" s="117">
        <v>0</v>
      </c>
      <c r="H41" s="57"/>
    </row>
    <row r="42" spans="1:8" ht="25.5">
      <c r="A42" s="91" t="s">
        <v>116</v>
      </c>
      <c r="B42" s="80">
        <v>946</v>
      </c>
      <c r="C42" s="23" t="s">
        <v>3</v>
      </c>
      <c r="D42" s="23" t="s">
        <v>84</v>
      </c>
      <c r="E42" s="23" t="s">
        <v>166</v>
      </c>
      <c r="F42" s="84"/>
      <c r="G42" s="116">
        <f>G44+G43</f>
        <v>110</v>
      </c>
      <c r="H42" s="57"/>
    </row>
    <row r="43" spans="1:8" ht="25.5">
      <c r="A43" s="91" t="s">
        <v>120</v>
      </c>
      <c r="B43" s="80">
        <v>946</v>
      </c>
      <c r="C43" s="23" t="s">
        <v>3</v>
      </c>
      <c r="D43" s="23" t="s">
        <v>84</v>
      </c>
      <c r="E43" s="23" t="s">
        <v>166</v>
      </c>
      <c r="F43" s="84">
        <v>200</v>
      </c>
      <c r="G43" s="116">
        <v>27</v>
      </c>
      <c r="H43" s="57"/>
    </row>
    <row r="44" spans="1:8" ht="14.25">
      <c r="A44" s="92" t="s">
        <v>124</v>
      </c>
      <c r="B44" s="80">
        <v>946</v>
      </c>
      <c r="C44" s="23" t="s">
        <v>3</v>
      </c>
      <c r="D44" s="23" t="s">
        <v>84</v>
      </c>
      <c r="E44" s="23" t="s">
        <v>166</v>
      </c>
      <c r="F44" s="84">
        <v>800</v>
      </c>
      <c r="G44" s="116">
        <v>83</v>
      </c>
      <c r="H44" s="57"/>
    </row>
    <row r="45" spans="1:8" ht="3" customHeight="1">
      <c r="A45" s="92"/>
      <c r="B45" s="80"/>
      <c r="C45" s="23"/>
      <c r="D45" s="23"/>
      <c r="E45" s="23"/>
      <c r="F45" s="84"/>
      <c r="G45" s="116"/>
      <c r="H45" s="57"/>
    </row>
    <row r="46" spans="1:8" ht="15.75">
      <c r="A46" s="93" t="s">
        <v>33</v>
      </c>
      <c r="B46" s="80">
        <v>946</v>
      </c>
      <c r="C46" s="32" t="s">
        <v>9</v>
      </c>
      <c r="D46" s="23"/>
      <c r="E46" s="23"/>
      <c r="F46" s="23"/>
      <c r="G46" s="114">
        <f>G47</f>
        <v>59.300000000000004</v>
      </c>
      <c r="H46" s="57"/>
    </row>
    <row r="47" spans="1:8" ht="14.25">
      <c r="A47" s="90" t="s">
        <v>40</v>
      </c>
      <c r="B47" s="80">
        <v>946</v>
      </c>
      <c r="C47" s="81" t="s">
        <v>9</v>
      </c>
      <c r="D47" s="81" t="s">
        <v>10</v>
      </c>
      <c r="E47" s="39"/>
      <c r="F47" s="39"/>
      <c r="G47" s="118">
        <f>G48</f>
        <v>59.300000000000004</v>
      </c>
      <c r="H47" s="57"/>
    </row>
    <row r="48" spans="1:8" ht="25.5">
      <c r="A48" s="91" t="s">
        <v>116</v>
      </c>
      <c r="B48" s="80">
        <v>946</v>
      </c>
      <c r="C48" s="23" t="s">
        <v>9</v>
      </c>
      <c r="D48" s="23" t="s">
        <v>10</v>
      </c>
      <c r="E48" s="23" t="s">
        <v>166</v>
      </c>
      <c r="F48" s="23"/>
      <c r="G48" s="116">
        <f>G49+G50</f>
        <v>59.300000000000004</v>
      </c>
      <c r="H48" s="42"/>
    </row>
    <row r="49" spans="1:8" ht="51">
      <c r="A49" s="91" t="s">
        <v>117</v>
      </c>
      <c r="B49" s="80">
        <v>946</v>
      </c>
      <c r="C49" s="23" t="s">
        <v>9</v>
      </c>
      <c r="D49" s="23" t="s">
        <v>10</v>
      </c>
      <c r="E49" s="23" t="s">
        <v>166</v>
      </c>
      <c r="F49" s="81" t="s">
        <v>118</v>
      </c>
      <c r="G49" s="116">
        <v>52.1</v>
      </c>
      <c r="H49" s="60"/>
    </row>
    <row r="50" spans="1:8" ht="25.5">
      <c r="A50" s="91" t="s">
        <v>120</v>
      </c>
      <c r="B50" s="80">
        <v>946</v>
      </c>
      <c r="C50" s="23" t="s">
        <v>9</v>
      </c>
      <c r="D50" s="23" t="s">
        <v>10</v>
      </c>
      <c r="E50" s="23" t="s">
        <v>166</v>
      </c>
      <c r="F50" s="23" t="s">
        <v>121</v>
      </c>
      <c r="G50" s="116">
        <v>7.2</v>
      </c>
      <c r="H50" s="60"/>
    </row>
    <row r="51" spans="1:8" ht="5.25" customHeight="1">
      <c r="A51" s="91"/>
      <c r="B51" s="80"/>
      <c r="C51" s="23"/>
      <c r="D51" s="23"/>
      <c r="E51" s="23"/>
      <c r="F51" s="81"/>
      <c r="G51" s="116"/>
      <c r="H51" s="57"/>
    </row>
    <row r="52" spans="1:8" ht="31.5">
      <c r="A52" s="94" t="s">
        <v>66</v>
      </c>
      <c r="B52" s="80">
        <v>946</v>
      </c>
      <c r="C52" s="32" t="s">
        <v>10</v>
      </c>
      <c r="D52" s="32"/>
      <c r="E52" s="32"/>
      <c r="F52" s="32"/>
      <c r="G52" s="114">
        <f>G53</f>
        <v>0</v>
      </c>
      <c r="H52" s="57"/>
    </row>
    <row r="53" spans="1:8" ht="38.25">
      <c r="A53" s="95" t="s">
        <v>24</v>
      </c>
      <c r="B53" s="80">
        <v>946</v>
      </c>
      <c r="C53" s="85" t="s">
        <v>10</v>
      </c>
      <c r="D53" s="85" t="s">
        <v>25</v>
      </c>
      <c r="E53" s="44"/>
      <c r="F53" s="44"/>
      <c r="G53" s="119">
        <f>G54</f>
        <v>0</v>
      </c>
      <c r="H53" s="57"/>
    </row>
    <row r="54" spans="1:8" ht="38.25">
      <c r="A54" s="95" t="s">
        <v>134</v>
      </c>
      <c r="B54" s="80">
        <v>946</v>
      </c>
      <c r="C54" s="23" t="s">
        <v>10</v>
      </c>
      <c r="D54" s="23" t="s">
        <v>25</v>
      </c>
      <c r="E54" s="23" t="s">
        <v>176</v>
      </c>
      <c r="F54" s="4"/>
      <c r="G54" s="116">
        <f>G55</f>
        <v>0</v>
      </c>
      <c r="H54" s="57"/>
    </row>
    <row r="55" spans="1:8" ht="25.5">
      <c r="A55" s="91" t="s">
        <v>120</v>
      </c>
      <c r="B55" s="80">
        <v>946</v>
      </c>
      <c r="C55" s="23" t="s">
        <v>10</v>
      </c>
      <c r="D55" s="23" t="s">
        <v>25</v>
      </c>
      <c r="E55" s="23" t="s">
        <v>176</v>
      </c>
      <c r="F55" s="86">
        <v>200</v>
      </c>
      <c r="G55" s="116">
        <v>0</v>
      </c>
      <c r="H55" s="42"/>
    </row>
    <row r="56" spans="1:8" ht="3.75" customHeight="1">
      <c r="A56" s="91"/>
      <c r="B56" s="80"/>
      <c r="C56" s="23"/>
      <c r="D56" s="23"/>
      <c r="E56" s="23"/>
      <c r="F56" s="86"/>
      <c r="G56" s="116"/>
      <c r="H56" s="61"/>
    </row>
    <row r="57" spans="1:8" ht="15.75">
      <c r="A57" s="96" t="s">
        <v>58</v>
      </c>
      <c r="B57" s="80">
        <v>946</v>
      </c>
      <c r="C57" s="32" t="s">
        <v>44</v>
      </c>
      <c r="D57" s="32"/>
      <c r="E57" s="32"/>
      <c r="F57" s="32"/>
      <c r="G57" s="114">
        <f>G58+G61</f>
        <v>414.3</v>
      </c>
      <c r="H57" s="57"/>
    </row>
    <row r="58" spans="1:8" ht="14.25">
      <c r="A58" s="97" t="s">
        <v>95</v>
      </c>
      <c r="B58" s="80">
        <v>946</v>
      </c>
      <c r="C58" s="81" t="s">
        <v>44</v>
      </c>
      <c r="D58" s="81" t="s">
        <v>25</v>
      </c>
      <c r="E58" s="39"/>
      <c r="F58" s="39"/>
      <c r="G58" s="115">
        <f>G60</f>
        <v>414.3</v>
      </c>
      <c r="H58" s="57"/>
    </row>
    <row r="59" spans="1:8" ht="51">
      <c r="A59" s="91" t="s">
        <v>194</v>
      </c>
      <c r="B59" s="80">
        <v>946</v>
      </c>
      <c r="C59" s="39" t="s">
        <v>44</v>
      </c>
      <c r="D59" s="39" t="s">
        <v>25</v>
      </c>
      <c r="E59" s="23" t="s">
        <v>183</v>
      </c>
      <c r="F59" s="4"/>
      <c r="G59" s="116">
        <f>G60</f>
        <v>414.3</v>
      </c>
      <c r="H59" s="57"/>
    </row>
    <row r="60" spans="1:8" ht="25.5">
      <c r="A60" s="91" t="s">
        <v>120</v>
      </c>
      <c r="B60" s="80">
        <v>946</v>
      </c>
      <c r="C60" s="39" t="s">
        <v>44</v>
      </c>
      <c r="D60" s="39" t="s">
        <v>25</v>
      </c>
      <c r="E60" s="23" t="s">
        <v>183</v>
      </c>
      <c r="F60" s="81" t="s">
        <v>121</v>
      </c>
      <c r="G60" s="116">
        <v>414.3</v>
      </c>
      <c r="H60" s="57"/>
    </row>
    <row r="61" spans="1:8" ht="14.25">
      <c r="A61" s="91" t="s">
        <v>97</v>
      </c>
      <c r="B61" s="80">
        <v>946</v>
      </c>
      <c r="C61" s="39" t="s">
        <v>44</v>
      </c>
      <c r="D61" s="39" t="s">
        <v>47</v>
      </c>
      <c r="E61" s="23"/>
      <c r="F61" s="81"/>
      <c r="G61" s="116">
        <f>G62</f>
        <v>0</v>
      </c>
      <c r="H61" s="57"/>
    </row>
    <row r="62" spans="1:8" ht="38.25">
      <c r="A62" s="91" t="s">
        <v>184</v>
      </c>
      <c r="B62" s="80">
        <v>946</v>
      </c>
      <c r="C62" s="39" t="s">
        <v>44</v>
      </c>
      <c r="D62" s="39" t="s">
        <v>47</v>
      </c>
      <c r="E62" s="23" t="s">
        <v>185</v>
      </c>
      <c r="F62" s="81"/>
      <c r="G62" s="116">
        <f>G63</f>
        <v>0</v>
      </c>
      <c r="H62" s="57"/>
    </row>
    <row r="63" spans="1:8" ht="25.5" customHeight="1">
      <c r="A63" s="91" t="s">
        <v>120</v>
      </c>
      <c r="B63" s="80">
        <v>946</v>
      </c>
      <c r="C63" s="39" t="s">
        <v>44</v>
      </c>
      <c r="D63" s="39" t="s">
        <v>47</v>
      </c>
      <c r="E63" s="23" t="s">
        <v>185</v>
      </c>
      <c r="F63" s="23" t="s">
        <v>121</v>
      </c>
      <c r="G63" s="116">
        <v>0</v>
      </c>
      <c r="H63" s="42"/>
    </row>
    <row r="64" spans="1:8" ht="5.25" customHeight="1">
      <c r="A64" s="91"/>
      <c r="B64" s="80"/>
      <c r="C64" s="39"/>
      <c r="D64" s="39"/>
      <c r="E64" s="23"/>
      <c r="F64" s="23"/>
      <c r="G64" s="116"/>
      <c r="H64" s="42"/>
    </row>
    <row r="65" spans="1:8" ht="15.75">
      <c r="A65" s="96" t="s">
        <v>11</v>
      </c>
      <c r="B65" s="80">
        <v>946</v>
      </c>
      <c r="C65" s="32" t="s">
        <v>28</v>
      </c>
      <c r="D65" s="32"/>
      <c r="E65" s="32"/>
      <c r="F65" s="32"/>
      <c r="G65" s="114">
        <f>G66+G70</f>
        <v>2792.6</v>
      </c>
      <c r="H65" s="60"/>
    </row>
    <row r="66" spans="1:8" ht="14.25">
      <c r="A66" s="99" t="s">
        <v>12</v>
      </c>
      <c r="B66" s="80">
        <v>946</v>
      </c>
      <c r="C66" s="81" t="s">
        <v>28</v>
      </c>
      <c r="D66" s="81" t="s">
        <v>9</v>
      </c>
      <c r="E66" s="81"/>
      <c r="F66" s="81"/>
      <c r="G66" s="115">
        <f>G67</f>
        <v>998</v>
      </c>
      <c r="H66" s="57"/>
    </row>
    <row r="67" spans="1:8" ht="51">
      <c r="A67" s="91" t="s">
        <v>214</v>
      </c>
      <c r="B67" s="80">
        <v>946</v>
      </c>
      <c r="C67" s="23" t="s">
        <v>28</v>
      </c>
      <c r="D67" s="23" t="s">
        <v>9</v>
      </c>
      <c r="E67" s="23" t="s">
        <v>213</v>
      </c>
      <c r="F67" s="30"/>
      <c r="G67" s="116">
        <f>SUM(G68)</f>
        <v>998</v>
      </c>
      <c r="H67" s="57"/>
    </row>
    <row r="68" spans="1:8" ht="25.5">
      <c r="A68" s="91" t="s">
        <v>120</v>
      </c>
      <c r="B68" s="80">
        <v>946</v>
      </c>
      <c r="C68" s="23" t="s">
        <v>28</v>
      </c>
      <c r="D68" s="23" t="s">
        <v>9</v>
      </c>
      <c r="E68" s="23" t="s">
        <v>213</v>
      </c>
      <c r="F68" s="87">
        <v>200</v>
      </c>
      <c r="G68" s="116">
        <v>998</v>
      </c>
      <c r="H68" s="57"/>
    </row>
    <row r="69" spans="1:8" ht="3" customHeight="1">
      <c r="A69" s="91"/>
      <c r="B69" s="80"/>
      <c r="C69" s="23"/>
      <c r="D69" s="23"/>
      <c r="E69" s="23"/>
      <c r="F69" s="88"/>
      <c r="G69" s="116"/>
      <c r="H69" s="57"/>
    </row>
    <row r="70" spans="1:8" ht="14.25">
      <c r="A70" s="100" t="s">
        <v>37</v>
      </c>
      <c r="B70" s="80">
        <v>946</v>
      </c>
      <c r="C70" s="81" t="s">
        <v>28</v>
      </c>
      <c r="D70" s="81" t="s">
        <v>10</v>
      </c>
      <c r="E70" s="81"/>
      <c r="F70" s="82"/>
      <c r="G70" s="115">
        <f>G74+G71</f>
        <v>1794.6</v>
      </c>
      <c r="H70" s="57"/>
    </row>
    <row r="71" spans="1:8" ht="38.25">
      <c r="A71" s="113" t="s">
        <v>184</v>
      </c>
      <c r="B71" s="80">
        <v>946</v>
      </c>
      <c r="C71" s="23" t="s">
        <v>28</v>
      </c>
      <c r="D71" s="23" t="s">
        <v>10</v>
      </c>
      <c r="E71" s="23" t="s">
        <v>185</v>
      </c>
      <c r="F71" s="82"/>
      <c r="G71" s="115">
        <f>G72</f>
        <v>37</v>
      </c>
      <c r="H71" s="57"/>
    </row>
    <row r="72" spans="1:8" ht="25.5">
      <c r="A72" s="113" t="s">
        <v>120</v>
      </c>
      <c r="B72" s="80">
        <v>946</v>
      </c>
      <c r="C72" s="23" t="s">
        <v>28</v>
      </c>
      <c r="D72" s="23" t="s">
        <v>10</v>
      </c>
      <c r="E72" s="23" t="s">
        <v>185</v>
      </c>
      <c r="F72" s="87">
        <v>200</v>
      </c>
      <c r="G72" s="115">
        <v>37</v>
      </c>
      <c r="H72" s="57"/>
    </row>
    <row r="73" spans="1:8" ht="7.5" customHeight="1">
      <c r="A73" s="100"/>
      <c r="B73" s="80"/>
      <c r="C73" s="81"/>
      <c r="D73" s="81"/>
      <c r="E73" s="81"/>
      <c r="F73" s="82"/>
      <c r="G73" s="115"/>
      <c r="H73" s="57"/>
    </row>
    <row r="74" spans="1:8" ht="38.25">
      <c r="A74" s="91" t="s">
        <v>135</v>
      </c>
      <c r="B74" s="80">
        <v>946</v>
      </c>
      <c r="C74" s="51" t="s">
        <v>28</v>
      </c>
      <c r="D74" s="51" t="s">
        <v>10</v>
      </c>
      <c r="E74" s="23" t="s">
        <v>175</v>
      </c>
      <c r="F74" s="30"/>
      <c r="G74" s="118">
        <f>G75+G76</f>
        <v>1757.6</v>
      </c>
      <c r="H74" s="57"/>
    </row>
    <row r="75" spans="1:8" ht="25.5">
      <c r="A75" s="91" t="s">
        <v>120</v>
      </c>
      <c r="B75" s="80">
        <v>946</v>
      </c>
      <c r="C75" s="51" t="s">
        <v>28</v>
      </c>
      <c r="D75" s="51" t="s">
        <v>10</v>
      </c>
      <c r="E75" s="23" t="s">
        <v>175</v>
      </c>
      <c r="F75" s="87">
        <v>200</v>
      </c>
      <c r="G75" s="118">
        <v>1757.6</v>
      </c>
      <c r="H75" s="62"/>
    </row>
    <row r="76" spans="1:8" ht="25.5">
      <c r="A76" s="91" t="s">
        <v>127</v>
      </c>
      <c r="B76" s="80">
        <v>946</v>
      </c>
      <c r="C76" s="51" t="s">
        <v>28</v>
      </c>
      <c r="D76" s="51" t="s">
        <v>10</v>
      </c>
      <c r="E76" s="23" t="s">
        <v>175</v>
      </c>
      <c r="F76" s="81" t="s">
        <v>128</v>
      </c>
      <c r="G76" s="118">
        <v>0</v>
      </c>
      <c r="H76" s="57"/>
    </row>
    <row r="77" spans="1:8" ht="3" customHeight="1">
      <c r="A77" s="91"/>
      <c r="B77" s="80"/>
      <c r="C77" s="51"/>
      <c r="D77" s="51"/>
      <c r="E77" s="23"/>
      <c r="F77" s="81"/>
      <c r="G77" s="118"/>
      <c r="H77" s="42"/>
    </row>
    <row r="78" spans="1:8" ht="15.75">
      <c r="A78" s="96" t="s">
        <v>22</v>
      </c>
      <c r="B78" s="80">
        <v>946</v>
      </c>
      <c r="C78" s="32" t="s">
        <v>26</v>
      </c>
      <c r="D78" s="64"/>
      <c r="E78" s="64"/>
      <c r="F78" s="54"/>
      <c r="G78" s="120">
        <f>G79</f>
        <v>55.9</v>
      </c>
      <c r="H78" s="60"/>
    </row>
    <row r="79" spans="1:8" ht="14.25">
      <c r="A79" s="98" t="s">
        <v>60</v>
      </c>
      <c r="B79" s="80">
        <v>946</v>
      </c>
      <c r="C79" s="23" t="s">
        <v>26</v>
      </c>
      <c r="D79" s="23" t="s">
        <v>26</v>
      </c>
      <c r="E79" s="23"/>
      <c r="F79" s="30"/>
      <c r="G79" s="116">
        <f>G80</f>
        <v>55.9</v>
      </c>
      <c r="H79" s="57"/>
    </row>
    <row r="80" spans="1:8" ht="38.25">
      <c r="A80" s="91" t="s">
        <v>136</v>
      </c>
      <c r="B80" s="80">
        <v>946</v>
      </c>
      <c r="C80" s="23" t="s">
        <v>26</v>
      </c>
      <c r="D80" s="23" t="s">
        <v>26</v>
      </c>
      <c r="E80" s="23" t="s">
        <v>174</v>
      </c>
      <c r="F80" s="30"/>
      <c r="G80" s="116">
        <f>G81</f>
        <v>55.9</v>
      </c>
      <c r="H80" s="57"/>
    </row>
    <row r="81" spans="1:8" ht="25.5">
      <c r="A81" s="91" t="s">
        <v>120</v>
      </c>
      <c r="B81" s="80">
        <v>946</v>
      </c>
      <c r="C81" s="23" t="s">
        <v>26</v>
      </c>
      <c r="D81" s="23" t="s">
        <v>26</v>
      </c>
      <c r="E81" s="23" t="s">
        <v>174</v>
      </c>
      <c r="F81" s="86">
        <v>200</v>
      </c>
      <c r="G81" s="116">
        <v>55.9</v>
      </c>
      <c r="H81" s="57"/>
    </row>
    <row r="82" spans="1:8" ht="3" customHeight="1">
      <c r="A82" s="91"/>
      <c r="B82" s="80"/>
      <c r="C82" s="23"/>
      <c r="D82" s="23"/>
      <c r="E82" s="23"/>
      <c r="F82" s="24"/>
      <c r="G82" s="116"/>
      <c r="H82" s="57"/>
    </row>
    <row r="83" spans="1:8" ht="15.75">
      <c r="A83" s="94" t="s">
        <v>88</v>
      </c>
      <c r="B83" s="80">
        <v>946</v>
      </c>
      <c r="C83" s="32" t="s">
        <v>4</v>
      </c>
      <c r="D83" s="32"/>
      <c r="E83" s="32"/>
      <c r="F83" s="24"/>
      <c r="G83" s="114">
        <f>G84</f>
        <v>1582.8</v>
      </c>
      <c r="H83" s="57"/>
    </row>
    <row r="84" spans="1:8" ht="14.25">
      <c r="A84" s="98" t="s">
        <v>43</v>
      </c>
      <c r="B84" s="80">
        <v>946</v>
      </c>
      <c r="C84" s="23" t="s">
        <v>4</v>
      </c>
      <c r="D84" s="23" t="s">
        <v>3</v>
      </c>
      <c r="E84" s="23"/>
      <c r="F84" s="4"/>
      <c r="G84" s="116">
        <f>G85</f>
        <v>1582.8</v>
      </c>
      <c r="H84" s="57"/>
    </row>
    <row r="85" spans="1:8" ht="38.25">
      <c r="A85" s="91" t="s">
        <v>137</v>
      </c>
      <c r="B85" s="80">
        <v>946</v>
      </c>
      <c r="C85" s="23" t="s">
        <v>4</v>
      </c>
      <c r="D85" s="23" t="s">
        <v>3</v>
      </c>
      <c r="E85" s="23" t="s">
        <v>173</v>
      </c>
      <c r="F85" s="4"/>
      <c r="G85" s="116">
        <f>G86</f>
        <v>1582.8</v>
      </c>
      <c r="H85" s="57"/>
    </row>
    <row r="86" spans="1:8" ht="25.5">
      <c r="A86" s="91" t="s">
        <v>129</v>
      </c>
      <c r="B86" s="80">
        <v>946</v>
      </c>
      <c r="C86" s="23" t="s">
        <v>4</v>
      </c>
      <c r="D86" s="23" t="s">
        <v>3</v>
      </c>
      <c r="E86" s="23" t="s">
        <v>173</v>
      </c>
      <c r="F86" s="86">
        <v>600</v>
      </c>
      <c r="G86" s="116">
        <v>1582.8</v>
      </c>
      <c r="H86" s="60"/>
    </row>
    <row r="87" spans="1:8" ht="3" customHeight="1">
      <c r="A87" s="91"/>
      <c r="B87" s="80"/>
      <c r="C87" s="23"/>
      <c r="D87" s="23"/>
      <c r="E87" s="23"/>
      <c r="F87" s="86"/>
      <c r="G87" s="116"/>
      <c r="H87" s="60"/>
    </row>
    <row r="88" spans="1:8" ht="15.75">
      <c r="A88" s="94" t="s">
        <v>130</v>
      </c>
      <c r="B88" s="80">
        <v>946</v>
      </c>
      <c r="C88" s="32" t="s">
        <v>71</v>
      </c>
      <c r="D88" s="32"/>
      <c r="E88" s="32"/>
      <c r="F88" s="31"/>
      <c r="G88" s="114">
        <f>G90</f>
        <v>41</v>
      </c>
      <c r="H88" s="57"/>
    </row>
    <row r="89" spans="1:8" ht="14.25">
      <c r="A89" s="101" t="s">
        <v>85</v>
      </c>
      <c r="B89" s="80">
        <v>946</v>
      </c>
      <c r="C89" s="23" t="s">
        <v>71</v>
      </c>
      <c r="D89" s="23" t="s">
        <v>9</v>
      </c>
      <c r="E89" s="23"/>
      <c r="F89" s="30"/>
      <c r="G89" s="116">
        <f>G90</f>
        <v>41</v>
      </c>
      <c r="H89" s="57"/>
    </row>
    <row r="90" spans="1:8" ht="38.25">
      <c r="A90" s="91" t="s">
        <v>138</v>
      </c>
      <c r="B90" s="80">
        <v>946</v>
      </c>
      <c r="C90" s="23" t="s">
        <v>71</v>
      </c>
      <c r="D90" s="23" t="s">
        <v>9</v>
      </c>
      <c r="E90" s="23" t="s">
        <v>172</v>
      </c>
      <c r="F90" s="30"/>
      <c r="G90" s="116">
        <f>G91</f>
        <v>41</v>
      </c>
      <c r="H90" s="62"/>
    </row>
    <row r="91" spans="1:8" ht="25.5">
      <c r="A91" s="91" t="s">
        <v>120</v>
      </c>
      <c r="B91" s="80">
        <v>946</v>
      </c>
      <c r="C91" s="23" t="s">
        <v>71</v>
      </c>
      <c r="D91" s="23" t="s">
        <v>9</v>
      </c>
      <c r="E91" s="23" t="s">
        <v>172</v>
      </c>
      <c r="F91" s="86">
        <v>200</v>
      </c>
      <c r="G91" s="116">
        <v>41</v>
      </c>
      <c r="H91" s="57"/>
    </row>
    <row r="92" spans="1:8" ht="2.25" customHeight="1">
      <c r="A92" s="91"/>
      <c r="B92" s="80"/>
      <c r="C92" s="23"/>
      <c r="D92" s="23"/>
      <c r="E92" s="23"/>
      <c r="F92" s="86"/>
      <c r="G92" s="116"/>
      <c r="H92" s="57"/>
    </row>
    <row r="93" spans="1:8" ht="15">
      <c r="A93" s="102" t="s">
        <v>86</v>
      </c>
      <c r="B93" s="80">
        <v>946</v>
      </c>
      <c r="C93" s="45" t="s">
        <v>47</v>
      </c>
      <c r="D93" s="45"/>
      <c r="E93" s="45"/>
      <c r="F93" s="46"/>
      <c r="G93" s="121">
        <f>G94</f>
        <v>52.8</v>
      </c>
      <c r="H93" s="57"/>
    </row>
    <row r="94" spans="1:8" ht="14.25">
      <c r="A94" s="91" t="s">
        <v>87</v>
      </c>
      <c r="B94" s="80">
        <v>946</v>
      </c>
      <c r="C94" s="39" t="s">
        <v>47</v>
      </c>
      <c r="D94" s="39" t="s">
        <v>44</v>
      </c>
      <c r="E94" s="23"/>
      <c r="F94" s="38"/>
      <c r="G94" s="116">
        <f>G95</f>
        <v>52.8</v>
      </c>
      <c r="H94" s="57"/>
    </row>
    <row r="95" spans="1:8" ht="38.25">
      <c r="A95" s="91" t="s">
        <v>196</v>
      </c>
      <c r="B95" s="80">
        <v>946</v>
      </c>
      <c r="C95" s="39" t="s">
        <v>47</v>
      </c>
      <c r="D95" s="39" t="s">
        <v>44</v>
      </c>
      <c r="E95" s="23" t="s">
        <v>171</v>
      </c>
      <c r="F95" s="38"/>
      <c r="G95" s="116">
        <f>G96</f>
        <v>52.8</v>
      </c>
      <c r="H95" s="57"/>
    </row>
    <row r="96" spans="1:8" ht="25.5">
      <c r="A96" s="91" t="s">
        <v>120</v>
      </c>
      <c r="B96" s="80">
        <v>946</v>
      </c>
      <c r="C96" s="39" t="s">
        <v>47</v>
      </c>
      <c r="D96" s="39" t="s">
        <v>44</v>
      </c>
      <c r="E96" s="23" t="s">
        <v>171</v>
      </c>
      <c r="F96" s="84">
        <v>200</v>
      </c>
      <c r="G96" s="116">
        <v>52.8</v>
      </c>
      <c r="H96" s="57"/>
    </row>
    <row r="97" spans="1:8" ht="14.25">
      <c r="A97" s="103" t="s">
        <v>1</v>
      </c>
      <c r="B97" s="80"/>
      <c r="C97" s="24"/>
      <c r="D97" s="24"/>
      <c r="E97" s="24"/>
      <c r="F97" s="23"/>
      <c r="G97" s="114">
        <f>G13+G46+G65+G78+G83+G88+G93+G52+G57</f>
        <v>8117.2</v>
      </c>
      <c r="H97" s="57"/>
    </row>
  </sheetData>
  <sheetProtection/>
  <mergeCells count="14">
    <mergeCell ref="C1:G1"/>
    <mergeCell ref="C2:G2"/>
    <mergeCell ref="C3:G3"/>
    <mergeCell ref="G9:G11"/>
    <mergeCell ref="E9:E11"/>
    <mergeCell ref="A8:H8"/>
    <mergeCell ref="H9:H11"/>
    <mergeCell ref="B9:B11"/>
    <mergeCell ref="A6:G6"/>
    <mergeCell ref="A7:G7"/>
    <mergeCell ref="F9:F11"/>
    <mergeCell ref="D9:D11"/>
    <mergeCell ref="C9:C11"/>
    <mergeCell ref="A9:A11"/>
  </mergeCells>
  <printOptions/>
  <pageMargins left="0.5905511811023623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26"/>
  <sheetViews>
    <sheetView tabSelected="1" zoomScalePageLayoutView="0" workbookViewId="0" topLeftCell="A13">
      <selection activeCell="B26" sqref="B26"/>
    </sheetView>
  </sheetViews>
  <sheetFormatPr defaultColWidth="9.00390625" defaultRowHeight="12.75"/>
  <cols>
    <col min="1" max="1" width="7.25390625" style="0" customWidth="1"/>
    <col min="2" max="2" width="38.375" style="0" customWidth="1"/>
    <col min="3" max="3" width="15.375" style="0" customWidth="1"/>
    <col min="5" max="5" width="3.125" style="0" customWidth="1"/>
    <col min="7" max="7" width="4.125" style="0" customWidth="1"/>
    <col min="8" max="8" width="8.875" style="0" customWidth="1"/>
    <col min="9" max="9" width="8.625" style="0" customWidth="1"/>
    <col min="10" max="10" width="10.375" style="0" customWidth="1"/>
  </cols>
  <sheetData>
    <row r="1" ht="12.75" hidden="1"/>
    <row r="2" ht="12.75" hidden="1"/>
    <row r="3" ht="12.75" hidden="1"/>
    <row r="4" spans="1:8" ht="15">
      <c r="A4" t="s">
        <v>210</v>
      </c>
      <c r="B4" s="66"/>
      <c r="C4" s="66"/>
      <c r="D4" s="66"/>
      <c r="E4" s="66"/>
      <c r="F4" s="66"/>
      <c r="G4" s="66"/>
      <c r="H4" s="66"/>
    </row>
    <row r="5" ht="6" customHeight="1"/>
    <row r="6" spans="9:10" ht="12.75">
      <c r="I6" s="1" t="s">
        <v>83</v>
      </c>
      <c r="J6" s="1"/>
    </row>
    <row r="7" spans="9:10" ht="12.75">
      <c r="I7" s="1" t="s">
        <v>81</v>
      </c>
      <c r="J7" s="1"/>
    </row>
    <row r="8" spans="9:10" ht="12.75">
      <c r="I8" s="1" t="s">
        <v>99</v>
      </c>
      <c r="J8" s="154">
        <v>42513</v>
      </c>
    </row>
    <row r="9" ht="12.75">
      <c r="J9" t="s">
        <v>219</v>
      </c>
    </row>
    <row r="11" spans="2:8" ht="12.75">
      <c r="B11" s="50"/>
      <c r="C11" s="50"/>
      <c r="D11" s="50"/>
      <c r="E11" s="50"/>
      <c r="F11" s="50"/>
      <c r="G11" s="50"/>
      <c r="H11" s="50"/>
    </row>
    <row r="12" spans="1:10" ht="12.75">
      <c r="A12" s="206" t="s">
        <v>181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1:10" ht="12.75">
      <c r="A13" s="206" t="s">
        <v>182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spans="2:8" ht="12.75">
      <c r="B14" s="50"/>
      <c r="C14" s="50"/>
      <c r="D14" s="50"/>
      <c r="E14" s="50"/>
      <c r="F14" s="50"/>
      <c r="G14" s="50"/>
      <c r="H14" s="50"/>
    </row>
    <row r="15" ht="12.75">
      <c r="H15" t="s">
        <v>27</v>
      </c>
    </row>
    <row r="16" spans="2:10" ht="12.75">
      <c r="B16" s="14"/>
      <c r="C16" s="14" t="s">
        <v>100</v>
      </c>
      <c r="D16" s="209"/>
      <c r="E16" s="210"/>
      <c r="F16" s="210"/>
      <c r="G16" s="211"/>
      <c r="H16" s="186" t="s">
        <v>101</v>
      </c>
      <c r="I16" s="187"/>
      <c r="J16" s="188"/>
    </row>
    <row r="17" spans="2:10" ht="12.75">
      <c r="B17" s="15" t="s">
        <v>102</v>
      </c>
      <c r="C17" s="15" t="s">
        <v>103</v>
      </c>
      <c r="D17" s="212"/>
      <c r="E17" s="213"/>
      <c r="F17" s="213"/>
      <c r="G17" s="214"/>
      <c r="H17" s="14">
        <v>2016</v>
      </c>
      <c r="I17" s="14">
        <v>2017</v>
      </c>
      <c r="J17" s="14">
        <v>2018</v>
      </c>
    </row>
    <row r="18" spans="2:10" ht="12.75">
      <c r="B18" s="12"/>
      <c r="C18" s="12" t="s">
        <v>104</v>
      </c>
      <c r="D18" s="215"/>
      <c r="E18" s="216"/>
      <c r="F18" s="216"/>
      <c r="G18" s="217"/>
      <c r="H18" s="15" t="s">
        <v>42</v>
      </c>
      <c r="I18" s="63" t="s">
        <v>42</v>
      </c>
      <c r="J18" s="63" t="s">
        <v>42</v>
      </c>
    </row>
    <row r="19" spans="2:10" ht="12.75">
      <c r="B19" s="4">
        <v>1</v>
      </c>
      <c r="C19" s="4">
        <v>2</v>
      </c>
      <c r="D19" s="186">
        <v>3</v>
      </c>
      <c r="E19" s="187"/>
      <c r="F19" s="187"/>
      <c r="G19" s="188"/>
      <c r="H19" s="4">
        <v>4</v>
      </c>
      <c r="I19" s="4">
        <v>5</v>
      </c>
      <c r="J19" s="4">
        <v>6</v>
      </c>
    </row>
    <row r="20" spans="2:3" ht="12.75">
      <c r="B20" s="21"/>
      <c r="C20" s="21"/>
    </row>
    <row r="21" spans="2:10" ht="12.75">
      <c r="B21" s="41" t="s">
        <v>144</v>
      </c>
      <c r="C21" s="41"/>
      <c r="D21" s="50"/>
      <c r="E21" s="50"/>
      <c r="F21" s="50"/>
      <c r="G21" s="50"/>
      <c r="H21" s="132">
        <f>H23+H24+H25+H26</f>
        <v>1449.3</v>
      </c>
      <c r="I21" s="132">
        <f>I23+I24</f>
        <v>395.8</v>
      </c>
      <c r="J21" s="132">
        <f>J23+J24</f>
        <v>395.8</v>
      </c>
    </row>
    <row r="22" spans="2:10" ht="12.75">
      <c r="B22" s="41"/>
      <c r="C22" s="41"/>
      <c r="D22" s="50"/>
      <c r="E22" s="50"/>
      <c r="F22" s="50"/>
      <c r="G22" s="50"/>
      <c r="H22" s="132"/>
      <c r="I22" s="132"/>
      <c r="J22" s="132"/>
    </row>
    <row r="23" spans="2:10" ht="81.75" customHeight="1">
      <c r="B23" s="106" t="s">
        <v>194</v>
      </c>
      <c r="C23" s="131">
        <v>1760000000</v>
      </c>
      <c r="D23" s="208" t="s">
        <v>145</v>
      </c>
      <c r="E23" s="208"/>
      <c r="F23" s="208"/>
      <c r="G23" s="208"/>
      <c r="H23" s="133">
        <v>414.3</v>
      </c>
      <c r="I23" s="133">
        <v>395.8</v>
      </c>
      <c r="J23" s="133">
        <v>395.8</v>
      </c>
    </row>
    <row r="24" spans="2:10" ht="69" customHeight="1">
      <c r="B24" s="28" t="s">
        <v>179</v>
      </c>
      <c r="C24" s="134">
        <v>1480000000</v>
      </c>
      <c r="D24" s="218" t="s">
        <v>180</v>
      </c>
      <c r="E24" s="218"/>
      <c r="F24" s="218"/>
      <c r="G24" s="218"/>
      <c r="H24" s="135">
        <v>0</v>
      </c>
      <c r="I24" s="135">
        <v>0</v>
      </c>
      <c r="J24" s="135">
        <v>0</v>
      </c>
    </row>
    <row r="25" spans="2:10" ht="63.75" customHeight="1">
      <c r="B25" s="28" t="s">
        <v>184</v>
      </c>
      <c r="C25" s="134">
        <v>1850000000</v>
      </c>
      <c r="D25" s="207" t="s">
        <v>186</v>
      </c>
      <c r="E25" s="207"/>
      <c r="F25" s="207"/>
      <c r="G25" s="207"/>
      <c r="H25" s="135">
        <v>37</v>
      </c>
      <c r="I25" s="135">
        <v>0</v>
      </c>
      <c r="J25" s="135">
        <v>0</v>
      </c>
    </row>
    <row r="26" spans="2:10" ht="84" customHeight="1">
      <c r="B26" s="28" t="s">
        <v>221</v>
      </c>
      <c r="C26" s="134">
        <v>4250000000</v>
      </c>
      <c r="D26" s="205" t="s">
        <v>215</v>
      </c>
      <c r="E26" s="205"/>
      <c r="F26" s="205"/>
      <c r="G26" s="205"/>
      <c r="H26" s="135">
        <v>998</v>
      </c>
      <c r="I26" s="135">
        <v>0</v>
      </c>
      <c r="J26" s="135">
        <v>0</v>
      </c>
    </row>
  </sheetData>
  <sheetProtection/>
  <mergeCells count="9">
    <mergeCell ref="D26:G26"/>
    <mergeCell ref="A12:J12"/>
    <mergeCell ref="A13:J13"/>
    <mergeCell ref="D25:G25"/>
    <mergeCell ref="D23:G23"/>
    <mergeCell ref="D16:G18"/>
    <mergeCell ref="H16:J16"/>
    <mergeCell ref="D19:G19"/>
    <mergeCell ref="D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30"/>
  <sheetViews>
    <sheetView zoomScalePageLayoutView="0" workbookViewId="0" topLeftCell="A1">
      <selection activeCell="A13" sqref="A13:H13"/>
    </sheetView>
  </sheetViews>
  <sheetFormatPr defaultColWidth="9.00390625" defaultRowHeight="12.75"/>
  <cols>
    <col min="1" max="1" width="6.00390625" style="0" customWidth="1"/>
    <col min="2" max="2" width="59.125" style="0" customWidth="1"/>
    <col min="3" max="3" width="16.125" style="0" customWidth="1"/>
    <col min="4" max="4" width="6.375" style="0" customWidth="1"/>
    <col min="5" max="5" width="2.375" style="0" customWidth="1"/>
    <col min="6" max="6" width="11.875" style="0" customWidth="1"/>
    <col min="7" max="7" width="13.00390625" style="0" customWidth="1"/>
    <col min="8" max="8" width="11.25390625" style="0" customWidth="1"/>
    <col min="9" max="9" width="10.25390625" style="0" customWidth="1"/>
    <col min="10" max="10" width="10.625" style="0" customWidth="1"/>
  </cols>
  <sheetData>
    <row r="1" ht="6" customHeight="1"/>
    <row r="2" ht="12.75" hidden="1"/>
    <row r="3" ht="12.75" hidden="1"/>
    <row r="4" spans="2:8" ht="15" hidden="1">
      <c r="B4" s="66"/>
      <c r="C4" s="66"/>
      <c r="D4" s="66"/>
      <c r="E4" s="66"/>
      <c r="F4" s="66"/>
      <c r="G4" s="66"/>
      <c r="H4" s="66"/>
    </row>
    <row r="5" ht="12.75" hidden="1"/>
    <row r="6" spans="1:10" ht="12.75">
      <c r="A6" t="s">
        <v>207</v>
      </c>
      <c r="F6" s="1" t="s">
        <v>146</v>
      </c>
      <c r="I6" s="1"/>
      <c r="J6" s="1"/>
    </row>
    <row r="7" spans="6:10" ht="12.75">
      <c r="F7" s="1" t="s">
        <v>81</v>
      </c>
      <c r="I7" s="1"/>
      <c r="J7" s="1"/>
    </row>
    <row r="8" spans="6:10" ht="12.75">
      <c r="F8" s="1" t="s">
        <v>99</v>
      </c>
      <c r="G8" s="155">
        <v>42513</v>
      </c>
      <c r="H8" t="s">
        <v>219</v>
      </c>
      <c r="I8" s="1"/>
      <c r="J8" s="1"/>
    </row>
    <row r="9" ht="3" customHeight="1"/>
    <row r="11" ht="1.5" customHeight="1"/>
    <row r="12" spans="1:8" ht="12.75">
      <c r="A12" s="206" t="s">
        <v>191</v>
      </c>
      <c r="B12" s="206"/>
      <c r="C12" s="206"/>
      <c r="D12" s="206"/>
      <c r="E12" s="206"/>
      <c r="F12" s="206"/>
      <c r="G12" s="206"/>
      <c r="H12" s="206"/>
    </row>
    <row r="13" spans="1:8" ht="12.75">
      <c r="A13" s="206" t="s">
        <v>182</v>
      </c>
      <c r="B13" s="206"/>
      <c r="C13" s="206"/>
      <c r="D13" s="206"/>
      <c r="E13" s="206"/>
      <c r="F13" s="206"/>
      <c r="G13" s="206"/>
      <c r="H13" s="206"/>
    </row>
    <row r="14" spans="2:6" ht="6.75" customHeight="1">
      <c r="B14" s="50"/>
      <c r="C14" s="50"/>
      <c r="D14" s="50"/>
      <c r="E14" s="50"/>
      <c r="F14" s="50"/>
    </row>
    <row r="15" ht="12.75">
      <c r="F15" t="s">
        <v>27</v>
      </c>
    </row>
    <row r="16" spans="2:8" ht="12.75">
      <c r="B16" s="14"/>
      <c r="C16" s="14" t="s">
        <v>100</v>
      </c>
      <c r="D16" s="224" t="s">
        <v>8</v>
      </c>
      <c r="E16" s="225"/>
      <c r="F16" s="186" t="s">
        <v>101</v>
      </c>
      <c r="G16" s="187"/>
      <c r="H16" s="188"/>
    </row>
    <row r="17" spans="2:8" ht="12.75">
      <c r="B17" s="15" t="s">
        <v>102</v>
      </c>
      <c r="C17" s="15" t="s">
        <v>103</v>
      </c>
      <c r="D17" s="226"/>
      <c r="E17" s="227"/>
      <c r="F17" s="14">
        <v>2016</v>
      </c>
      <c r="G17" s="14">
        <v>2017</v>
      </c>
      <c r="H17" s="14">
        <v>2018</v>
      </c>
    </row>
    <row r="18" spans="2:8" ht="12.75">
      <c r="B18" s="12"/>
      <c r="C18" s="12" t="s">
        <v>104</v>
      </c>
      <c r="D18" s="228"/>
      <c r="E18" s="229"/>
      <c r="F18" s="15" t="s">
        <v>42</v>
      </c>
      <c r="G18" s="63" t="s">
        <v>42</v>
      </c>
      <c r="H18" s="63" t="s">
        <v>42</v>
      </c>
    </row>
    <row r="19" spans="2:8" ht="12.75">
      <c r="B19" s="4">
        <v>1</v>
      </c>
      <c r="C19" s="4">
        <v>2</v>
      </c>
      <c r="D19" s="186">
        <v>3</v>
      </c>
      <c r="E19" s="188"/>
      <c r="F19" s="4">
        <v>4</v>
      </c>
      <c r="G19" s="4">
        <v>5</v>
      </c>
      <c r="H19" s="4">
        <v>6</v>
      </c>
    </row>
    <row r="20" spans="2:3" ht="12.75">
      <c r="B20" s="21"/>
      <c r="C20" s="21"/>
    </row>
    <row r="21" spans="2:8" ht="12.75">
      <c r="B21" s="107" t="s">
        <v>147</v>
      </c>
      <c r="C21" s="107"/>
      <c r="D21" s="220"/>
      <c r="E21" s="221"/>
      <c r="F21" s="108">
        <f>F23+F24+F25+F26+F27+F28</f>
        <v>3490.1</v>
      </c>
      <c r="G21" s="108">
        <f>G23+G24+G25+G26+G27+G28</f>
        <v>1468.3999999999999</v>
      </c>
      <c r="H21" s="108">
        <f>H23+H24+H25+H26+H27+H28</f>
        <v>1207.6</v>
      </c>
    </row>
    <row r="22" spans="2:8" ht="12.75">
      <c r="B22" s="107"/>
      <c r="C22" s="107"/>
      <c r="D22" s="222"/>
      <c r="E22" s="223"/>
      <c r="F22" s="109"/>
      <c r="G22" s="109"/>
      <c r="H22" s="109"/>
    </row>
    <row r="23" spans="2:8" ht="50.25" customHeight="1">
      <c r="B23" s="113" t="s">
        <v>187</v>
      </c>
      <c r="C23" s="110">
        <v>6600000000</v>
      </c>
      <c r="D23" s="219">
        <v>200</v>
      </c>
      <c r="E23" s="219"/>
      <c r="F23" s="111">
        <v>0</v>
      </c>
      <c r="G23" s="111">
        <v>0</v>
      </c>
      <c r="H23" s="111">
        <v>0</v>
      </c>
    </row>
    <row r="24" spans="2:8" ht="42.75" customHeight="1">
      <c r="B24" s="113" t="s">
        <v>189</v>
      </c>
      <c r="C24" s="110">
        <v>6700000000</v>
      </c>
      <c r="D24" s="219">
        <v>200</v>
      </c>
      <c r="E24" s="219"/>
      <c r="F24" s="111">
        <v>1757.6</v>
      </c>
      <c r="G24" s="111">
        <v>0</v>
      </c>
      <c r="H24" s="111">
        <v>0</v>
      </c>
    </row>
    <row r="25" spans="2:8" ht="39.75" customHeight="1">
      <c r="B25" s="113" t="s">
        <v>188</v>
      </c>
      <c r="C25" s="110">
        <v>6800000000</v>
      </c>
      <c r="D25" s="219">
        <v>600</v>
      </c>
      <c r="E25" s="219"/>
      <c r="F25" s="112">
        <v>1582.8</v>
      </c>
      <c r="G25" s="112">
        <v>1415.6</v>
      </c>
      <c r="H25" s="112">
        <v>1207.6</v>
      </c>
    </row>
    <row r="26" spans="2:8" ht="40.5" customHeight="1">
      <c r="B26" s="113" t="s">
        <v>190</v>
      </c>
      <c r="C26" s="110">
        <v>6900000000</v>
      </c>
      <c r="D26" s="219">
        <v>200</v>
      </c>
      <c r="E26" s="219"/>
      <c r="F26" s="112">
        <v>41</v>
      </c>
      <c r="G26" s="112">
        <v>0</v>
      </c>
      <c r="H26" s="112">
        <v>0</v>
      </c>
    </row>
    <row r="27" spans="2:8" ht="41.25" customHeight="1">
      <c r="B27" s="113" t="s">
        <v>200</v>
      </c>
      <c r="C27" s="110">
        <v>7000000000</v>
      </c>
      <c r="D27" s="219">
        <v>200</v>
      </c>
      <c r="E27" s="219"/>
      <c r="F27" s="112">
        <v>55.9</v>
      </c>
      <c r="G27" s="112">
        <v>0</v>
      </c>
      <c r="H27" s="112">
        <v>0</v>
      </c>
    </row>
    <row r="28" spans="2:8" ht="50.25" customHeight="1">
      <c r="B28" s="113" t="s">
        <v>195</v>
      </c>
      <c r="C28" s="110">
        <v>7100000000</v>
      </c>
      <c r="D28" s="219">
        <v>200</v>
      </c>
      <c r="E28" s="219"/>
      <c r="F28" s="112">
        <v>52.8</v>
      </c>
      <c r="G28" s="139">
        <v>52.8</v>
      </c>
      <c r="H28" s="112">
        <v>0</v>
      </c>
    </row>
    <row r="30" spans="1:3" ht="12.75">
      <c r="A30" s="65"/>
      <c r="B30" s="65"/>
      <c r="C30" s="65"/>
    </row>
    <row r="33" ht="26.25" customHeight="1"/>
  </sheetData>
  <sheetProtection/>
  <mergeCells count="12">
    <mergeCell ref="A12:H12"/>
    <mergeCell ref="A13:H13"/>
    <mergeCell ref="D21:E22"/>
    <mergeCell ref="D16:E18"/>
    <mergeCell ref="F16:H16"/>
    <mergeCell ref="D19:E19"/>
    <mergeCell ref="D23:E23"/>
    <mergeCell ref="D28:E28"/>
    <mergeCell ref="D24:E24"/>
    <mergeCell ref="D25:E25"/>
    <mergeCell ref="D26:E26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G33"/>
  <sheetViews>
    <sheetView zoomScalePageLayoutView="0" workbookViewId="0" topLeftCell="A5">
      <selection activeCell="B13" sqref="B13:G13"/>
    </sheetView>
  </sheetViews>
  <sheetFormatPr defaultColWidth="9.00390625" defaultRowHeight="12.75"/>
  <cols>
    <col min="1" max="1" width="2.00390625" style="0" customWidth="1"/>
    <col min="2" max="2" width="68.625" style="0" customWidth="1"/>
    <col min="3" max="3" width="4.25390625" style="0" customWidth="1"/>
    <col min="4" max="4" width="9.25390625" style="0" customWidth="1"/>
    <col min="5" max="5" width="13.25390625" style="0" customWidth="1"/>
    <col min="6" max="6" width="13.75390625" style="0" customWidth="1"/>
    <col min="8" max="8" width="8.75390625" style="0" customWidth="1"/>
    <col min="10" max="10" width="8.875" style="0" customWidth="1"/>
    <col min="12" max="12" width="5.625" style="0" customWidth="1"/>
    <col min="13" max="13" width="10.125" style="0" customWidth="1"/>
    <col min="15" max="15" width="11.375" style="0" customWidth="1"/>
    <col min="17" max="17" width="4.75390625" style="0" customWidth="1"/>
  </cols>
  <sheetData>
    <row r="2" ht="4.5" customHeight="1"/>
    <row r="3" ht="12.75" hidden="1"/>
    <row r="4" ht="12.75" hidden="1"/>
    <row r="5" ht="12.75">
      <c r="A5" t="s">
        <v>211</v>
      </c>
    </row>
    <row r="6" spans="2:6" ht="12.75">
      <c r="B6" s="193" t="s">
        <v>156</v>
      </c>
      <c r="C6" s="193"/>
      <c r="D6" s="193"/>
      <c r="E6" s="193"/>
      <c r="F6" s="193"/>
    </row>
    <row r="7" spans="1:6" ht="12.75">
      <c r="A7" s="193" t="s">
        <v>80</v>
      </c>
      <c r="B7" s="193"/>
      <c r="C7" s="193"/>
      <c r="D7" s="193"/>
      <c r="E7" s="193"/>
      <c r="F7" s="193"/>
    </row>
    <row r="8" spans="1:6" ht="12.75">
      <c r="A8" s="193" t="s">
        <v>157</v>
      </c>
      <c r="B8" s="193"/>
      <c r="C8" s="193"/>
      <c r="D8" s="193"/>
      <c r="E8" s="193"/>
      <c r="F8" s="193"/>
    </row>
    <row r="9" spans="5:6" ht="12.75" customHeight="1">
      <c r="E9" s="155">
        <v>42513</v>
      </c>
      <c r="F9" t="s">
        <v>220</v>
      </c>
    </row>
    <row r="10" ht="4.5" customHeight="1"/>
    <row r="11" ht="12.75" customHeight="1" hidden="1"/>
    <row r="12" spans="2:6" ht="12.75">
      <c r="B12" s="206" t="s">
        <v>149</v>
      </c>
      <c r="C12" s="206"/>
      <c r="D12" s="206"/>
      <c r="E12" s="206"/>
      <c r="F12" s="206"/>
    </row>
    <row r="13" spans="2:7" ht="12.75">
      <c r="B13" s="206" t="s">
        <v>150</v>
      </c>
      <c r="C13" s="206"/>
      <c r="D13" s="206"/>
      <c r="E13" s="206"/>
      <c r="F13" s="206"/>
      <c r="G13" s="206"/>
    </row>
    <row r="14" spans="2:6" ht="12.75">
      <c r="B14" s="206" t="s">
        <v>193</v>
      </c>
      <c r="C14" s="206"/>
      <c r="D14" s="206"/>
      <c r="E14" s="206"/>
      <c r="F14" s="206"/>
    </row>
    <row r="15" spans="2:4" ht="12.75">
      <c r="B15" s="1"/>
      <c r="C15" s="1"/>
      <c r="D15" s="1"/>
    </row>
    <row r="16" spans="2:6" ht="48.75" customHeight="1">
      <c r="B16" s="207" t="s">
        <v>158</v>
      </c>
      <c r="C16" s="207"/>
      <c r="D16" s="207"/>
      <c r="E16" s="207"/>
      <c r="F16" s="207"/>
    </row>
    <row r="17" spans="2:4" ht="12.75">
      <c r="B17" s="104"/>
      <c r="C17" s="104"/>
      <c r="D17" s="104"/>
    </row>
    <row r="18" spans="1:6" ht="12.75" customHeight="1">
      <c r="A18" s="234" t="s">
        <v>212</v>
      </c>
      <c r="B18" s="234"/>
      <c r="C18" s="234"/>
      <c r="D18" s="234"/>
      <c r="E18" s="234"/>
      <c r="F18" s="234"/>
    </row>
    <row r="19" ht="12.75">
      <c r="C19" s="22"/>
    </row>
    <row r="20" spans="2:6" ht="12.75">
      <c r="B20" s="20"/>
      <c r="C20" s="209" t="s">
        <v>151</v>
      </c>
      <c r="D20" s="210"/>
      <c r="E20" s="210"/>
      <c r="F20" s="211"/>
    </row>
    <row r="21" spans="2:6" ht="12.75">
      <c r="B21" s="27" t="s">
        <v>152</v>
      </c>
      <c r="C21" s="215"/>
      <c r="D21" s="216"/>
      <c r="E21" s="216"/>
      <c r="F21" s="217"/>
    </row>
    <row r="22" spans="2:6" ht="12.75">
      <c r="B22" s="27"/>
      <c r="C22" s="137"/>
      <c r="D22" s="138" t="s">
        <v>148</v>
      </c>
      <c r="E22" s="4" t="s">
        <v>161</v>
      </c>
      <c r="F22" s="4" t="s">
        <v>177</v>
      </c>
    </row>
    <row r="23" spans="2:6" ht="12.75">
      <c r="B23" s="148">
        <v>1</v>
      </c>
      <c r="C23" s="186">
        <v>2</v>
      </c>
      <c r="D23" s="188"/>
      <c r="E23" s="4">
        <v>3</v>
      </c>
      <c r="F23" s="4">
        <v>4</v>
      </c>
    </row>
    <row r="24" spans="2:6" ht="12.75">
      <c r="B24" s="18"/>
      <c r="C24" s="149"/>
      <c r="D24" s="150"/>
      <c r="E24" s="153"/>
      <c r="F24" s="153"/>
    </row>
    <row r="25" spans="2:6" ht="12.75">
      <c r="B25" s="153" t="s">
        <v>153</v>
      </c>
      <c r="C25" s="232">
        <v>1190.9</v>
      </c>
      <c r="D25" s="233"/>
      <c r="E25" s="153">
        <v>0</v>
      </c>
      <c r="F25" s="153">
        <v>0</v>
      </c>
    </row>
    <row r="26" spans="2:6" ht="12.75">
      <c r="B26" s="153" t="s">
        <v>154</v>
      </c>
      <c r="C26" s="151"/>
      <c r="D26" s="152"/>
      <c r="E26" s="153"/>
      <c r="F26" s="153"/>
    </row>
    <row r="27" spans="2:6" ht="12.75">
      <c r="B27" s="153"/>
      <c r="C27" s="151"/>
      <c r="D27" s="152"/>
      <c r="E27" s="153"/>
      <c r="F27" s="153"/>
    </row>
    <row r="28" spans="2:6" ht="12.75">
      <c r="B28" s="153"/>
      <c r="C28" s="151"/>
      <c r="D28" s="152"/>
      <c r="E28" s="153"/>
      <c r="F28" s="153"/>
    </row>
    <row r="29" spans="2:6" ht="12.75">
      <c r="B29" s="11"/>
      <c r="C29" s="151"/>
      <c r="D29" s="152"/>
      <c r="E29" s="153"/>
      <c r="F29" s="153"/>
    </row>
    <row r="30" spans="2:6" ht="15.75" customHeight="1">
      <c r="B30" s="35" t="s">
        <v>155</v>
      </c>
      <c r="C30" s="230">
        <f>C25</f>
        <v>1190.9</v>
      </c>
      <c r="D30" s="231"/>
      <c r="E30" s="107">
        <v>0</v>
      </c>
      <c r="F30" s="107">
        <v>0</v>
      </c>
    </row>
    <row r="32" ht="39" customHeight="1">
      <c r="A32" t="s">
        <v>201</v>
      </c>
    </row>
    <row r="33" spans="1:6" ht="39" customHeight="1">
      <c r="A33" t="s">
        <v>202</v>
      </c>
      <c r="F33" t="s">
        <v>208</v>
      </c>
    </row>
  </sheetData>
  <sheetProtection/>
  <mergeCells count="12">
    <mergeCell ref="B6:F6"/>
    <mergeCell ref="A18:F18"/>
    <mergeCell ref="B13:G13"/>
    <mergeCell ref="B14:F14"/>
    <mergeCell ref="A7:F7"/>
    <mergeCell ref="A8:F8"/>
    <mergeCell ref="C30:D30"/>
    <mergeCell ref="C25:D25"/>
    <mergeCell ref="C20:F21"/>
    <mergeCell ref="C23:D23"/>
    <mergeCell ref="B16:F16"/>
    <mergeCell ref="B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User</cp:lastModifiedBy>
  <cp:lastPrinted>2016-05-18T06:32:31Z</cp:lastPrinted>
  <dcterms:created xsi:type="dcterms:W3CDTF">2003-01-27T11:57:13Z</dcterms:created>
  <dcterms:modified xsi:type="dcterms:W3CDTF">2016-06-01T07:03:04Z</dcterms:modified>
  <cp:category/>
  <cp:version/>
  <cp:contentType/>
  <cp:contentStatus/>
</cp:coreProperties>
</file>