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2" activeTab="4"/>
  </bookViews>
  <sheets>
    <sheet name="Таблица №1" sheetId="1" r:id="rId1"/>
    <sheet name="приложение 1" sheetId="2" r:id="rId2"/>
    <sheet name="приложение 2" sheetId="3" r:id="rId3"/>
    <sheet name="приложение 5" sheetId="4" r:id="rId4"/>
    <sheet name="приложение 6" sheetId="5" r:id="rId5"/>
  </sheets>
  <definedNames/>
  <calcPr fullCalcOnLoad="1"/>
</workbook>
</file>

<file path=xl/sharedStrings.xml><?xml version="1.0" encoding="utf-8"?>
<sst xmlns="http://schemas.openxmlformats.org/spreadsheetml/2006/main" count="516" uniqueCount="323">
  <si>
    <t xml:space="preserve">Налоги  на прибыль, доходы 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</si>
  <si>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</si>
  <si>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</si>
  <si>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</si>
  <si>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</si>
  <si>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классификации</t>
  </si>
  <si>
    <t>Наименование</t>
  </si>
  <si>
    <t>000 2 02 00000 00 0000 000</t>
  </si>
  <si>
    <t>000 1 06 06000 00 0000 110</t>
  </si>
  <si>
    <t>000 1 01 00000 00 0000 000</t>
  </si>
  <si>
    <t>000 1 06 00000 00 0000 000</t>
  </si>
  <si>
    <t>Единый сельскохозяйственный налог</t>
  </si>
  <si>
    <t>000 1 05 00000 00 0000 000</t>
  </si>
  <si>
    <t>Налоги на совокупный доход</t>
  </si>
  <si>
    <t>Земельный налог</t>
  </si>
  <si>
    <t>ИТОГО ДОХОДОВ ПО БЮДЖЕТУ</t>
  </si>
  <si>
    <t>000 1 06 01030 10 0000 110</t>
  </si>
  <si>
    <t>000 2 00 00000 00 0000 000</t>
  </si>
  <si>
    <t>Коды</t>
  </si>
  <si>
    <t>бюджетной</t>
  </si>
  <si>
    <t>000 1 00 00000 00 0000 000</t>
  </si>
  <si>
    <t>ДОХОДЫ</t>
  </si>
  <si>
    <t>Исполнение бюджета по доходам</t>
  </si>
  <si>
    <t>000 1 08 00000 00 0000 000</t>
  </si>
  <si>
    <t>000 1 08 04000 01 0000 110</t>
  </si>
  <si>
    <t>000 1 08 04020 01 0000 110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</si>
  <si>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</si>
  <si>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</si>
  <si>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</si>
  <si>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</si>
  <si>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БЕЗВОЗМЕЗДНЫЕ ПОСТУПЛЕНИЯ</t>
  </si>
  <si>
    <t>Налоги на имущество</t>
  </si>
  <si>
    <t>Налог на имущество физических лиц</t>
  </si>
  <si>
    <t>Государственная пошлина</t>
  </si>
  <si>
    <t>000 1 16 00000 00 0000 000</t>
  </si>
  <si>
    <t>Процент исполне-ния</t>
  </si>
  <si>
    <t>000 1 05 03010 01 0000 110</t>
  </si>
  <si>
    <t>000 1 06 01000 00 0000 110</t>
  </si>
  <si>
    <t>Налог на имущество физических лиц,  взимаемый по ставкам, применяемым к объектам налогообложения, расположенным в границах поселений</t>
  </si>
  <si>
    <t>000 1 11  05035 10 0000 120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</si>
  <si>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</si>
  <si>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</si>
  <si>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</si>
  <si>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Штрафы,  санкции, возмещение ущерба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</si>
  <si>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</si>
  <si>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</si>
  <si>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</si>
  <si>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</si>
  <si>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</si>
  <si>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000 1 01 02020 01 0000 110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</si>
  <si>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</si>
  <si>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</si>
  <si>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</si>
  <si>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</si>
  <si>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</si>
  <si>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Налог на доходы физических лиц с доходов, источником которых чвляется налоговый агент, за исключением доходов, в отношении которвх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</si>
  <si>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</si>
  <si>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000 1 05 03020 01 0000 110</t>
  </si>
  <si>
    <t>Единый сельскохозяйственный налог (за налоговый период, истекший до 1 января 2011 года)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</si>
  <si>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</si>
  <si>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</si>
  <si>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</si>
  <si>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000 1 17 01050 10 0000 180</t>
  </si>
  <si>
    <t>Невыясненные поступления, зачисляемые в бюджеты поселений</t>
  </si>
  <si>
    <t>Субсидия на поощрение победителй конкурса на лучшую организацию работы в представительных органах местного сомауправления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</si>
  <si>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</si>
  <si>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Таблица №1</t>
  </si>
  <si>
    <t xml:space="preserve"> - на реализацию переданных полномочий по водоснабжению</t>
  </si>
  <si>
    <t xml:space="preserve"> - на реализацию переданных полномочий по ЖКХ и землеустройству</t>
  </si>
  <si>
    <t xml:space="preserve"> - на решение вопросов местного значения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</si>
  <si>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</si>
  <si>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</si>
  <si>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</si>
  <si>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</si>
  <si>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000 2 02 29999 10 0000 151</t>
  </si>
  <si>
    <t>Прочие субсидии бюджетам сельских поселений</t>
  </si>
  <si>
    <t xml:space="preserve">Субвенции 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</si>
  <si>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</si>
  <si>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</si>
  <si>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сельских поселений  на осуществление  первичного  воинского  учета на территориях, где  отсутствуют военные комиссариаты</t>
  </si>
  <si>
    <t>Межбюджетные трансферты, передаваемые бюджетам сельских поселений   из бюджетов муниципальных районов  на осуществление части полномочий по решению вопросов местного значения  в соответствии с заключенными соглашениями</t>
  </si>
  <si>
    <t>Доходы от оказания платных услуг (работ) и компенсации затрат государства</t>
  </si>
  <si>
    <t>000 2 07 00000 00 0000 180</t>
  </si>
  <si>
    <t>000 2 07 05030 10 0000 180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</si>
  <si>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</si>
  <si>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</si>
  <si>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Совета Лемешкинского</t>
  </si>
  <si>
    <t xml:space="preserve">                                                                   сельского поселения</t>
  </si>
  <si>
    <t xml:space="preserve">                                                       Приложение № 2</t>
  </si>
  <si>
    <t xml:space="preserve">                                                    к решению Совета Лемешкинского</t>
  </si>
  <si>
    <t xml:space="preserve">                     сельского поселения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</si>
  <si>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</si>
  <si>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</si>
  <si>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тыс.руб.</t>
  </si>
  <si>
    <t>Коды бюджетной классификации Российской Федерации</t>
  </si>
  <si>
    <t>Наименование показателей</t>
  </si>
  <si>
    <t xml:space="preserve"> Фактически  исполнено </t>
  </si>
  <si>
    <t>НАЛОГОВЫЕ И НЕНАЛОГОВЫЕ ДОХОДЫ</t>
  </si>
  <si>
    <t>НАЛОГИ НА ПРИБЫЛЬ ,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</si>
  <si>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</si>
  <si>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</si>
  <si>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</si>
  <si>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</si>
  <si>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</si>
  <si>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</si>
  <si>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</si>
  <si>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</si>
  <si>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</si>
  <si>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</si>
  <si>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</si>
  <si>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</si>
  <si>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</si>
  <si>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</si>
  <si>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</si>
  <si>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</si>
  <si>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</si>
  <si>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</si>
  <si>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</si>
  <si>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</si>
  <si>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000 1 05 03000 01 0000 000</t>
  </si>
  <si>
    <t xml:space="preserve">Единый сельскохозяйственный налог 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</si>
  <si>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</si>
  <si>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</si>
  <si>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000 1 05 03010 01 2100 110</t>
  </si>
  <si>
    <t>Единый сельскохозяйственный налог (пени по соответствующему платежу)</t>
  </si>
  <si>
    <t>НАЛОГИ НА ИМУЩЕСТВО</t>
  </si>
  <si>
    <t>000 1 06 01000 00 0000 000</t>
  </si>
  <si>
    <t xml:space="preserve">Налог на имущество физических лиц , взимаемый по ставкам , применяемым к объектам налогооблажения, расположенным в границах поселений </t>
  </si>
  <si>
    <t>000 1 06 01030 10 1000 110</t>
  </si>
  <si>
    <t>Налог на имущество физических лиц , взимаемый по ставкам , применяемым к объектам налогооблажения, расположенным в границах поселений (сумма платежа)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</si>
  <si>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</si>
  <si>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</si>
  <si>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000 1 06 06000 00 0000 000</t>
  </si>
  <si>
    <t>000 1 06 06030 00 0000 000</t>
  </si>
  <si>
    <t>Земельный налог с организаций</t>
  </si>
  <si>
    <t>000 1 06 06033 10 1000 110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</si>
  <si>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</si>
  <si>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</si>
  <si>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</si>
  <si>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</si>
  <si>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</si>
  <si>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000 1 06 06033 10 4000 110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</si>
  <si>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</si>
  <si>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000 1 06 06040 00 0000 000</t>
  </si>
  <si>
    <t>Земельный нолог с физических лиц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</si>
  <si>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</si>
  <si>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</si>
  <si>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</si>
  <si>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</si>
  <si>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</si>
  <si>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</si>
  <si>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000 1 06 06043 10 4000 110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</si>
  <si>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</si>
  <si>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</si>
  <si>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</si>
  <si>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</si>
  <si>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</si>
  <si>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</si>
  <si>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000 109 00000 00 0000 000</t>
  </si>
  <si>
    <t>ЗАДОЛЖЕННОСТЬ И ПЕРЕРАСЧЕТЫ ПО ОТМЕНЕННЫМ НАЛОГАМ, СБОРАМ И ИНЫМ ОБЯЗАТЕЛЬНЫМ ПЛАТЕЖАМ</t>
  </si>
  <si>
    <t>000 109 04000 00 0000 110</t>
  </si>
  <si>
    <t>000 109 04050 00 0000 110</t>
  </si>
  <si>
    <t>Земельный налог (по обязательствам, возникшим до 1 января 2006 года)</t>
  </si>
  <si>
    <t>000 109 04053 10 0000 110</t>
  </si>
  <si>
    <t>Земельный налог (по обязательствам, возникшим до 1 января 2006 года), мобилизуемый на территориях поселений</t>
  </si>
  <si>
    <t>000 109 04053 10 2000 110</t>
  </si>
  <si>
    <t>Земельный налог (по обязательствам, возникшим до 1 января 2006 года), мобилизуемый на территориях поселений (пени , проценты)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</si>
  <si>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</si>
  <si>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</si>
  <si>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предсприятий,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</si>
  <si>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</si>
  <si>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</si>
  <si>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</si>
  <si>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</si>
  <si>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</si>
  <si>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</si>
  <si>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</si>
  <si>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</si>
  <si>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</si>
  <si>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 государственная собственность на которые не разграничена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</si>
  <si>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</si>
  <si>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</si>
  <si>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</si>
  <si>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</si>
  <si>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</si>
  <si>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бюжетной системы Российской Федерации 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</si>
  <si>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</si>
  <si>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</si>
  <si>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ПРОЧИЕ БЕЗВОЗМЕЗДНЫЕ ПОСТУПЛЕНИЯ</t>
  </si>
  <si>
    <t>000 2 07 05000 10 0000 180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</si>
  <si>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</si>
  <si>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</si>
  <si>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5</t>
  </si>
  <si>
    <t>к решению Совета Лемешкинского</t>
  </si>
  <si>
    <t>Источники финансирования дефицита бюджета Лемешкинского сельского поселения по кодам групп , подгрупп , статей , видов источников</t>
  </si>
  <si>
    <t>финансирования дефицита бюджета классификации операций сектора государственного управления , относящихся</t>
  </si>
  <si>
    <t>к источникам финансирования дефицита бюджета</t>
  </si>
  <si>
    <t>тыс.руб</t>
  </si>
  <si>
    <t>Наименование показателя</t>
  </si>
  <si>
    <t>Код строки</t>
  </si>
  <si>
    <t>Код источника финансирования по КИВФ , КИВнФ</t>
  </si>
  <si>
    <t>Утверждено бюджеты поселений</t>
  </si>
  <si>
    <t>Исполнено бюджеты поселений</t>
  </si>
  <si>
    <t>Процент исполне-ния %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</si>
  <si>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</si>
  <si>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</si>
  <si>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</si>
  <si>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</si>
  <si>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</si>
  <si>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</si>
  <si>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</si>
  <si>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</si>
  <si>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</si>
  <si>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</si>
  <si>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бюджета муниципальных районов</t>
  </si>
  <si>
    <t>000 01 05 02 01 05 0000 510</t>
  </si>
  <si>
    <t>Увеличение прочих остатков денежных средств бюджета поселений</t>
  </si>
  <si>
    <t>000 01 05 02 01 10 0000 510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</si>
  <si>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</si>
  <si>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</si>
  <si>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</si>
  <si>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</si>
  <si>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</si>
  <si>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</si>
  <si>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>Уменьшение прочих остатков денежных средств бюджета муниципальных районов</t>
  </si>
  <si>
    <t>000 01 05 02 01 05 0000 610</t>
  </si>
  <si>
    <t>Уменьшение прочих остатков денежных средств бюджета поселений</t>
  </si>
  <si>
    <t>000 01 05 02 01 10 0000 610</t>
  </si>
  <si>
    <t>Приложение № 6</t>
  </si>
  <si>
    <t xml:space="preserve">          Источники финансирования дефицита бюджета Лемешкинского сельского поселения по кодам </t>
  </si>
  <si>
    <t>Код</t>
  </si>
  <si>
    <t>Бюджетные назначения</t>
  </si>
  <si>
    <t>Увеличение прочих остатков денежных средств бюджета поселения</t>
  </si>
  <si>
    <t>946 01 05 02 01 10 0000 510</t>
  </si>
  <si>
    <t>Уменьшение прочих остатков денежных средств бюджета поселения</t>
  </si>
  <si>
    <t>946 01 05 02 01 10 0000 610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</si>
  <si>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</si>
  <si>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</si>
  <si>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бюджетной системы Российской Федерации</t>
  </si>
  <si>
    <t>Дотации  бюджетам сельских поселений на выравнивание  бюджетной обеспеченности</t>
  </si>
  <si>
    <t xml:space="preserve">Субвенции  бюджетам бюджетной системы Российской Федерации  </t>
  </si>
  <si>
    <t>Субвенции бюджетам сельских поселений на осуществление  первичного  воинского  учета на территориях, где  отсутствуют военные комиссариаты</t>
  </si>
  <si>
    <t>000 2 02 25555 10 0000 151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</si>
  <si>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</si>
  <si>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</si>
  <si>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территории сельских поселений</t>
  </si>
  <si>
    <t>000 2 02 45148 10 0000 151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</si>
  <si>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</si>
  <si>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000 2 19 60010 10 000 151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</si>
  <si>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</si>
  <si>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</t>
  </si>
  <si>
    <t xml:space="preserve"> - СМИ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</si>
  <si>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</si>
  <si>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</si>
  <si>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</si>
  <si>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</si>
  <si>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</si>
  <si>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</si>
  <si>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</si>
  <si>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</si>
  <si>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</si>
  <si>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</si>
  <si>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</si>
  <si>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</si>
  <si>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</si>
  <si>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</si>
  <si>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</si>
  <si>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</si>
  <si>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</si>
  <si>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</si>
  <si>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</si>
  <si>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000 2 02 04999 10 0000 150</t>
  </si>
  <si>
    <t>000 2 02 49999 10 0000 150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</si>
  <si>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</si>
  <si>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</si>
  <si>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</si>
  <si>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</si>
  <si>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</si>
  <si>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</si>
  <si>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</si>
  <si>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</si>
  <si>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000 1 16 02000 02 0000 140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</si>
  <si>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</si>
  <si>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</si>
  <si>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</si>
  <si>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000 1 16 10000 00 0000 140
</t>
  </si>
  <si>
    <t xml:space="preserve">Платежи в целях возмещения причиненного ущерба (убытков)
</t>
  </si>
  <si>
    <t xml:space="preserve">0001 16 10123 01 0101 140
</t>
  </si>
  <si>
    <t>000 2 02 25467 10 0000 150</t>
  </si>
  <si>
    <t>000 2 02 20000 00 0000 150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</si>
  <si>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</si>
  <si>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- на передаваемые полномочия на градостроительную деятельность</t>
  </si>
  <si>
    <t xml:space="preserve"> - на реализацию мероприятий в сфере дорожной деятельности</t>
  </si>
  <si>
    <t>Исполнение бюджета Лемешкинского сельского поселения по доходам за 2021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</si>
  <si>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</si>
  <si>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Уточненный план на 2021год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</si>
  <si>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</si>
  <si>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</si>
  <si>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</si>
  <si>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</si>
  <si>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</si>
  <si>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</si>
  <si>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</si>
  <si>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</si>
  <si>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000 1 11 05000 00 0000 120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</si>
  <si>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</si>
  <si>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обеспечение сбалансированности местных бюджетов сельских поселений</t>
  </si>
  <si>
    <t xml:space="preserve"> - на передаваемые полномочия на содержание мест захоронений</t>
  </si>
  <si>
    <t xml:space="preserve"> - содержание мест захоронений</t>
  </si>
  <si>
    <t xml:space="preserve"> - на благоустройство сельского поселения</t>
  </si>
  <si>
    <t>- на развитие материально-технической базы органов местного самоуправления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</si>
  <si>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</si>
  <si>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</si>
  <si>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000 2 19 60010 10 0000 151</t>
  </si>
  <si>
    <t>Возврат просих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</si>
  <si>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по Лемешкинскому сельскому поселению  на 01.01.2022 года.</t>
  </si>
  <si>
    <t>Фактически исполнено на 01.01.2022 года</t>
  </si>
  <si>
    <t xml:space="preserve">                         классификации источников финансирования дефицитов бюджета за 2021 год </t>
  </si>
  <si>
    <t>Исполнение за 2021 год</t>
  </si>
  <si>
    <t xml:space="preserve">                                                                                       от 05.04.2022 № 25/99</t>
  </si>
  <si>
    <t xml:space="preserve">                                        от 05.04.2022 № 25/99</t>
  </si>
  <si>
    <t>сельского поселения от 05.04.2022  № 25/99</t>
  </si>
  <si>
    <t>сельского поселения  05.04.2022  № 25/99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</si>
</sst>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%"/>
    <numFmt numFmtId="183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172" fontId="3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4" xfId="0" applyFill="1" applyBorder="1" applyAlignment="1">
      <alignment wrapText="1"/>
    </xf>
    <xf numFmtId="172" fontId="3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83" fontId="0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183" fontId="3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83" fontId="0" fillId="0" borderId="18" xfId="0" applyNumberFormat="1" applyFont="1" applyBorder="1" applyAlignment="1">
      <alignment horizontal="left" vertical="center" wrapText="1"/>
    </xf>
    <xf numFmtId="183" fontId="6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17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/>
      <protection/>
    </xf>
    <xf numFmtId="176" fontId="3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Border="1" applyAlignment="1" applyProtection="1">
      <alignment horizontal="left" vertical="top" wrapText="1"/>
      <protection/>
    </xf>
    <xf numFmtId="182" fontId="0" fillId="0" borderId="13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wrapText="1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8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1.25390625" style="0" customWidth="1"/>
    <col min="4" max="4" width="11.00390625" style="0" customWidth="1"/>
    <col min="5" max="5" width="8.75390625" style="0" customWidth="1"/>
  </cols>
  <sheetData>
    <row r="2" spans="2:5" ht="12.75">
      <c r="B2" s="116"/>
      <c r="C2" s="116"/>
      <c r="D2" s="116"/>
      <c r="E2" s="116"/>
    </row>
    <row r="3" spans="2:5" ht="12.75">
      <c r="B3" s="116"/>
      <c r="C3" s="116"/>
      <c r="D3" s="116"/>
      <c r="E3" s="116"/>
    </row>
    <row r="4" spans="2:5" ht="12.75">
      <c r="B4" s="117" t="s">
        <v>66</v>
      </c>
      <c r="C4" s="117"/>
      <c r="D4" s="117"/>
      <c r="E4" s="117"/>
    </row>
    <row r="5" spans="2:5" ht="12.75">
      <c r="B5" s="116"/>
      <c r="C5" s="116"/>
      <c r="D5" s="116"/>
      <c r="E5" s="116"/>
    </row>
    <row r="6" spans="2:3" ht="12.75">
      <c r="B6" s="12"/>
      <c r="C6" s="12"/>
    </row>
    <row r="7" spans="2:3" ht="12.75">
      <c r="B7" s="12"/>
      <c r="C7" s="12"/>
    </row>
    <row r="8" ht="12.75">
      <c r="B8" s="15" t="s">
        <v>22</v>
      </c>
    </row>
    <row r="9" ht="12.75">
      <c r="B9" s="15" t="s">
        <v>315</v>
      </c>
    </row>
    <row r="10" spans="2:3" ht="12.75">
      <c r="B10" s="15"/>
      <c r="C10" s="8"/>
    </row>
    <row r="11" spans="1:5" ht="24.75" customHeight="1">
      <c r="A11" s="16" t="s">
        <v>18</v>
      </c>
      <c r="B11" s="118" t="s">
        <v>6</v>
      </c>
      <c r="C11" s="121" t="s">
        <v>295</v>
      </c>
      <c r="D11" s="121" t="s">
        <v>316</v>
      </c>
      <c r="E11" s="121" t="s">
        <v>35</v>
      </c>
    </row>
    <row r="12" spans="1:5" ht="24" customHeight="1">
      <c r="A12" s="17" t="s">
        <v>19</v>
      </c>
      <c r="B12" s="119"/>
      <c r="C12" s="121"/>
      <c r="D12" s="121"/>
      <c r="E12" s="121"/>
    </row>
    <row r="13" spans="1:5" ht="29.25" customHeight="1">
      <c r="A13" s="18" t="s">
        <v>5</v>
      </c>
      <c r="B13" s="120"/>
      <c r="C13" s="121"/>
      <c r="D13" s="121"/>
      <c r="E13" s="121"/>
    </row>
    <row r="14" spans="1:5" ht="20.25" customHeight="1">
      <c r="A14" s="1" t="s">
        <v>20</v>
      </c>
      <c r="B14" s="19" t="s">
        <v>21</v>
      </c>
      <c r="C14" s="25">
        <f>C15+C28+C31+C40+C46+C37+C19+C49+C44</f>
        <v>5636.3</v>
      </c>
      <c r="D14" s="25">
        <f>D15+D28+D31+D40+D46+D37+D19+D49+D44</f>
        <v>5841.5</v>
      </c>
      <c r="E14" s="26">
        <f>D14/C14</f>
        <v>1.0364068626581266</v>
      </c>
    </row>
    <row r="15" spans="1:5" ht="12.75">
      <c r="A15" s="1" t="s">
        <v>9</v>
      </c>
      <c r="B15" s="20" t="s">
        <v>0</v>
      </c>
      <c r="C15" s="27">
        <f>SUM(C16:C18)</f>
        <v>1215.7</v>
      </c>
      <c r="D15" s="27">
        <f>SUM(D16:D18)</f>
        <v>1231.5</v>
      </c>
      <c r="E15" s="26">
        <f aca="true" t="shared" si="0" ref="E15:E80">D15/C15</f>
        <v>1.0129966274574318</v>
      </c>
    </row>
    <row r="16" spans="1:7" ht="63.75">
      <c r="A16" s="7" t="s">
        <v>29</v>
      </c>
      <c r="B16" s="6" t="s">
        <v>55</v>
      </c>
      <c r="C16" s="28">
        <v>1165.9</v>
      </c>
      <c r="D16" s="28">
        <v>1180.2</v>
      </c>
      <c r="E16" s="103">
        <f t="shared" si="0"/>
        <v>1.0122652028475856</v>
      </c>
      <c r="G16" s="11"/>
    </row>
    <row r="17" spans="1:7" ht="89.25" hidden="1">
      <c r="A17" s="48" t="s">
        <v>49</v>
      </c>
      <c r="B17" s="104" t="s">
        <v>65</v>
      </c>
      <c r="C17" s="28"/>
      <c r="D17" s="28"/>
      <c r="E17" s="103"/>
      <c r="G17" s="11"/>
    </row>
    <row r="18" spans="1:7" ht="38.25">
      <c r="A18" s="7" t="s">
        <v>44</v>
      </c>
      <c r="B18" s="29" t="s">
        <v>56</v>
      </c>
      <c r="C18" s="28">
        <v>49.8</v>
      </c>
      <c r="D18" s="28">
        <v>51.3</v>
      </c>
      <c r="E18" s="103">
        <f t="shared" si="0"/>
        <v>1.0301204819277108</v>
      </c>
      <c r="G18" s="11"/>
    </row>
    <row r="19" spans="1:7" ht="30.75" customHeight="1">
      <c r="A19" s="1" t="s">
        <v>45</v>
      </c>
      <c r="B19" s="3" t="s">
        <v>46</v>
      </c>
      <c r="C19" s="30">
        <f>C20+C22+C24+C26+C21+C23+C25+C27</f>
        <v>707.5</v>
      </c>
      <c r="D19" s="30">
        <f>D20+D22+D24+D26</f>
        <v>728.3000000000001</v>
      </c>
      <c r="E19" s="26">
        <f t="shared" si="0"/>
        <v>1.0293992932862193</v>
      </c>
      <c r="G19" s="11"/>
    </row>
    <row r="20" spans="1:7" ht="89.25">
      <c r="A20" s="24" t="s">
        <v>252</v>
      </c>
      <c r="B20" s="85" t="s">
        <v>253</v>
      </c>
      <c r="C20" s="28">
        <v>324.5</v>
      </c>
      <c r="D20" s="28">
        <v>336.2</v>
      </c>
      <c r="E20" s="103">
        <f t="shared" si="0"/>
        <v>1.036055469953775</v>
      </c>
      <c r="G20" s="11"/>
    </row>
    <row r="21" spans="1:7" ht="89.25" hidden="1">
      <c r="A21" s="9" t="s">
        <v>296</v>
      </c>
      <c r="B21" s="105" t="s">
        <v>297</v>
      </c>
      <c r="C21" s="28"/>
      <c r="D21" s="28"/>
      <c r="E21" s="103"/>
      <c r="G21" s="11"/>
    </row>
    <row r="22" spans="1:7" ht="102">
      <c r="A22" s="24" t="s">
        <v>254</v>
      </c>
      <c r="B22" s="85" t="s">
        <v>255</v>
      </c>
      <c r="C22" s="28">
        <v>2.3</v>
      </c>
      <c r="D22" s="28">
        <v>2.4</v>
      </c>
      <c r="E22" s="103">
        <f t="shared" si="0"/>
        <v>1.0434782608695652</v>
      </c>
      <c r="G22" s="11"/>
    </row>
    <row r="23" spans="1:7" ht="102" hidden="1">
      <c r="A23" s="9" t="s">
        <v>298</v>
      </c>
      <c r="B23" s="105" t="s">
        <v>299</v>
      </c>
      <c r="C23" s="28"/>
      <c r="D23" s="28"/>
      <c r="E23" s="103"/>
      <c r="G23" s="11"/>
    </row>
    <row r="24" spans="1:7" ht="89.25">
      <c r="A24" s="24" t="s">
        <v>256</v>
      </c>
      <c r="B24" s="85" t="s">
        <v>257</v>
      </c>
      <c r="C24" s="28">
        <v>439.5</v>
      </c>
      <c r="D24" s="28">
        <v>447.1</v>
      </c>
      <c r="E24" s="103">
        <f t="shared" si="0"/>
        <v>1.017292377701934</v>
      </c>
      <c r="G24" s="11"/>
    </row>
    <row r="25" spans="1:7" ht="89.25" hidden="1">
      <c r="A25" s="9" t="s">
        <v>300</v>
      </c>
      <c r="B25" s="105" t="s">
        <v>301</v>
      </c>
      <c r="C25" s="28"/>
      <c r="D25" s="28"/>
      <c r="E25" s="103"/>
      <c r="G25" s="11"/>
    </row>
    <row r="26" spans="1:7" ht="89.25">
      <c r="A26" s="24" t="s">
        <v>258</v>
      </c>
      <c r="B26" s="85" t="s">
        <v>259</v>
      </c>
      <c r="C26" s="28">
        <v>-58.8</v>
      </c>
      <c r="D26" s="28">
        <v>-57.4</v>
      </c>
      <c r="E26" s="103">
        <f t="shared" si="0"/>
        <v>0.9761904761904762</v>
      </c>
      <c r="G26" s="11"/>
    </row>
    <row r="27" spans="1:7" ht="89.25" hidden="1">
      <c r="A27" s="9" t="s">
        <v>302</v>
      </c>
      <c r="B27" s="105" t="s">
        <v>303</v>
      </c>
      <c r="C27" s="28"/>
      <c r="D27" s="28"/>
      <c r="E27" s="103"/>
      <c r="G27" s="11"/>
    </row>
    <row r="28" spans="1:5" ht="12.75">
      <c r="A28" s="1" t="s">
        <v>12</v>
      </c>
      <c r="B28" s="20" t="s">
        <v>13</v>
      </c>
      <c r="C28" s="27">
        <f>SUM(C29:C29)</f>
        <v>1980.4</v>
      </c>
      <c r="D28" s="27">
        <f>SUM(D29:D30)</f>
        <v>1980.4</v>
      </c>
      <c r="E28" s="26">
        <f t="shared" si="0"/>
        <v>1</v>
      </c>
    </row>
    <row r="29" spans="1:5" ht="14.25" customHeight="1">
      <c r="A29" s="9" t="s">
        <v>36</v>
      </c>
      <c r="B29" s="10" t="s">
        <v>11</v>
      </c>
      <c r="C29" s="28">
        <v>1980.4</v>
      </c>
      <c r="D29" s="28">
        <v>1980.4</v>
      </c>
      <c r="E29" s="103">
        <f t="shared" si="0"/>
        <v>1</v>
      </c>
    </row>
    <row r="30" spans="1:5" ht="25.5" hidden="1">
      <c r="A30" s="9" t="s">
        <v>57</v>
      </c>
      <c r="B30" s="10" t="s">
        <v>58</v>
      </c>
      <c r="C30" s="28"/>
      <c r="D30" s="28"/>
      <c r="E30" s="103"/>
    </row>
    <row r="31" spans="1:5" ht="12.75">
      <c r="A31" s="1" t="s">
        <v>10</v>
      </c>
      <c r="B31" s="2" t="s">
        <v>31</v>
      </c>
      <c r="C31" s="30">
        <f>C32+C34</f>
        <v>1205.3</v>
      </c>
      <c r="D31" s="30">
        <f>D32+D34</f>
        <v>1348.1000000000001</v>
      </c>
      <c r="E31" s="26">
        <f t="shared" si="0"/>
        <v>1.1184767277856138</v>
      </c>
    </row>
    <row r="32" spans="1:5" ht="12.75">
      <c r="A32" s="9" t="s">
        <v>37</v>
      </c>
      <c r="B32" s="106" t="s">
        <v>32</v>
      </c>
      <c r="C32" s="107">
        <f>C33</f>
        <v>116.3</v>
      </c>
      <c r="D32" s="107">
        <f>D33</f>
        <v>76.2</v>
      </c>
      <c r="E32" s="103">
        <f t="shared" si="0"/>
        <v>0.6552020636285469</v>
      </c>
    </row>
    <row r="33" spans="1:5" ht="37.5" customHeight="1">
      <c r="A33" s="9" t="s">
        <v>16</v>
      </c>
      <c r="B33" s="10" t="s">
        <v>38</v>
      </c>
      <c r="C33" s="28">
        <v>116.3</v>
      </c>
      <c r="D33" s="28">
        <v>76.2</v>
      </c>
      <c r="E33" s="103">
        <f t="shared" si="0"/>
        <v>0.6552020636285469</v>
      </c>
    </row>
    <row r="34" spans="1:5" ht="20.25" customHeight="1">
      <c r="A34" s="9" t="s">
        <v>8</v>
      </c>
      <c r="B34" s="10" t="s">
        <v>14</v>
      </c>
      <c r="C34" s="28">
        <f>C35+C36</f>
        <v>1089</v>
      </c>
      <c r="D34" s="28">
        <f>D35+D36</f>
        <v>1271.9</v>
      </c>
      <c r="E34" s="103">
        <f t="shared" si="0"/>
        <v>1.1679522497704318</v>
      </c>
    </row>
    <row r="35" spans="1:5" ht="33" customHeight="1">
      <c r="A35" s="7" t="s">
        <v>50</v>
      </c>
      <c r="B35" s="6" t="s">
        <v>51</v>
      </c>
      <c r="C35" s="28">
        <v>110.7</v>
      </c>
      <c r="D35" s="28">
        <v>269.8</v>
      </c>
      <c r="E35" s="103">
        <f t="shared" si="0"/>
        <v>2.4372177055103883</v>
      </c>
    </row>
    <row r="36" spans="1:5" ht="30.75" customHeight="1">
      <c r="A36" s="7" t="s">
        <v>52</v>
      </c>
      <c r="B36" s="6" t="s">
        <v>53</v>
      </c>
      <c r="C36" s="28">
        <v>978.3</v>
      </c>
      <c r="D36" s="28">
        <v>1002.1</v>
      </c>
      <c r="E36" s="103">
        <f t="shared" si="0"/>
        <v>1.024327915772258</v>
      </c>
    </row>
    <row r="37" spans="1:5" ht="17.25" customHeight="1">
      <c r="A37" s="1" t="s">
        <v>23</v>
      </c>
      <c r="B37" s="3" t="s">
        <v>33</v>
      </c>
      <c r="C37" s="30">
        <f>C38</f>
        <v>0.2</v>
      </c>
      <c r="D37" s="30">
        <f>D38</f>
        <v>0.3</v>
      </c>
      <c r="E37" s="26">
        <v>0</v>
      </c>
    </row>
    <row r="38" spans="1:5" ht="39.75" customHeight="1">
      <c r="A38" s="9" t="s">
        <v>24</v>
      </c>
      <c r="B38" s="10" t="s">
        <v>59</v>
      </c>
      <c r="C38" s="28">
        <f>C39</f>
        <v>0.2</v>
      </c>
      <c r="D38" s="28">
        <f>D39</f>
        <v>0.3</v>
      </c>
      <c r="E38" s="103">
        <v>0</v>
      </c>
    </row>
    <row r="39" spans="1:5" ht="51.75" customHeight="1">
      <c r="A39" s="9" t="s">
        <v>25</v>
      </c>
      <c r="B39" s="10" t="s">
        <v>60</v>
      </c>
      <c r="C39" s="14">
        <v>0.2</v>
      </c>
      <c r="D39" s="14">
        <v>0.3</v>
      </c>
      <c r="E39" s="103">
        <v>0</v>
      </c>
    </row>
    <row r="40" spans="1:5" ht="24.75" customHeight="1">
      <c r="A40" s="1" t="s">
        <v>2</v>
      </c>
      <c r="B40" s="3" t="s">
        <v>1</v>
      </c>
      <c r="C40" s="30">
        <f>C41</f>
        <v>322.2</v>
      </c>
      <c r="D40" s="30">
        <f>D41</f>
        <v>322.2</v>
      </c>
      <c r="E40" s="26">
        <f aca="true" t="shared" si="1" ref="E40:E48">D40/C40</f>
        <v>1</v>
      </c>
    </row>
    <row r="41" spans="1:5" ht="66" customHeight="1">
      <c r="A41" s="34" t="s">
        <v>304</v>
      </c>
      <c r="B41" s="108" t="s">
        <v>305</v>
      </c>
      <c r="C41" s="107">
        <f>C42+C43</f>
        <v>322.2</v>
      </c>
      <c r="D41" s="107">
        <f>D42+D43</f>
        <v>322.2</v>
      </c>
      <c r="E41" s="103">
        <f t="shared" si="1"/>
        <v>1</v>
      </c>
    </row>
    <row r="42" spans="1:5" ht="63.75" customHeight="1">
      <c r="A42" s="34" t="s">
        <v>273</v>
      </c>
      <c r="B42" s="108" t="s">
        <v>274</v>
      </c>
      <c r="C42" s="107">
        <v>286.8</v>
      </c>
      <c r="D42" s="28">
        <v>286.8</v>
      </c>
      <c r="E42" s="103">
        <f t="shared" si="1"/>
        <v>1</v>
      </c>
    </row>
    <row r="43" spans="1:5" ht="51">
      <c r="A43" s="9" t="s">
        <v>39</v>
      </c>
      <c r="B43" s="10" t="s">
        <v>61</v>
      </c>
      <c r="C43" s="14">
        <v>35.4</v>
      </c>
      <c r="D43" s="14">
        <v>35.4</v>
      </c>
      <c r="E43" s="103">
        <f t="shared" si="1"/>
        <v>1</v>
      </c>
    </row>
    <row r="44" spans="1:5" ht="25.5">
      <c r="A44" s="1" t="s">
        <v>54</v>
      </c>
      <c r="B44" s="3" t="s">
        <v>81</v>
      </c>
      <c r="C44" s="13">
        <f>C45</f>
        <v>202</v>
      </c>
      <c r="D44" s="13">
        <f>D45</f>
        <v>227.7</v>
      </c>
      <c r="E44" s="26">
        <f t="shared" si="1"/>
        <v>1.1272277227722771</v>
      </c>
    </row>
    <row r="45" spans="1:5" ht="25.5">
      <c r="A45" s="109" t="s">
        <v>279</v>
      </c>
      <c r="B45" s="110" t="s">
        <v>280</v>
      </c>
      <c r="C45" s="14">
        <v>202</v>
      </c>
      <c r="D45" s="14">
        <v>227.7</v>
      </c>
      <c r="E45" s="103">
        <f t="shared" si="1"/>
        <v>1.1272277227722771</v>
      </c>
    </row>
    <row r="46" spans="1:5" ht="12.75" hidden="1">
      <c r="A46" s="1" t="s">
        <v>26</v>
      </c>
      <c r="B46" s="3" t="s">
        <v>27</v>
      </c>
      <c r="C46" s="30">
        <f>C48+C47</f>
        <v>0</v>
      </c>
      <c r="D46" s="30">
        <f>D48+D47</f>
        <v>0</v>
      </c>
      <c r="E46" s="103" t="e">
        <f t="shared" si="1"/>
        <v>#DIV/0!</v>
      </c>
    </row>
    <row r="47" spans="1:5" ht="63.75" hidden="1">
      <c r="A47" s="34" t="s">
        <v>40</v>
      </c>
      <c r="B47" s="108" t="s">
        <v>41</v>
      </c>
      <c r="C47" s="28"/>
      <c r="D47" s="28"/>
      <c r="E47" s="103" t="e">
        <f t="shared" si="1"/>
        <v>#DIV/0!</v>
      </c>
    </row>
    <row r="48" spans="1:5" ht="38.25" hidden="1">
      <c r="A48" s="34" t="s">
        <v>42</v>
      </c>
      <c r="B48" s="10" t="s">
        <v>28</v>
      </c>
      <c r="C48" s="28"/>
      <c r="D48" s="28"/>
      <c r="E48" s="103" t="e">
        <f t="shared" si="1"/>
        <v>#DIV/0!</v>
      </c>
    </row>
    <row r="49" spans="1:5" ht="12.75">
      <c r="A49" s="31" t="s">
        <v>34</v>
      </c>
      <c r="B49" s="5" t="s">
        <v>43</v>
      </c>
      <c r="C49" s="30">
        <v>3</v>
      </c>
      <c r="D49" s="30">
        <v>3</v>
      </c>
      <c r="E49" s="26">
        <v>0</v>
      </c>
    </row>
    <row r="50" spans="1:5" ht="25.5" hidden="1">
      <c r="A50" s="4" t="s">
        <v>62</v>
      </c>
      <c r="B50" s="5" t="s">
        <v>63</v>
      </c>
      <c r="C50" s="28"/>
      <c r="D50" s="30"/>
      <c r="E50" s="26"/>
    </row>
    <row r="51" spans="1:5" ht="14.25" customHeight="1">
      <c r="A51" s="1" t="s">
        <v>17</v>
      </c>
      <c r="B51" s="3" t="s">
        <v>30</v>
      </c>
      <c r="C51" s="93">
        <f>C52</f>
        <v>3222.754</v>
      </c>
      <c r="D51" s="30">
        <f>D52+D77+D78</f>
        <v>3222.8</v>
      </c>
      <c r="E51" s="26">
        <f t="shared" si="0"/>
        <v>1.0000142735064483</v>
      </c>
    </row>
    <row r="52" spans="1:5" ht="29.25" customHeight="1">
      <c r="A52" s="1" t="s">
        <v>7</v>
      </c>
      <c r="B52" s="3" t="s">
        <v>3</v>
      </c>
      <c r="C52" s="93">
        <f>C53+C61+C77+C55+C65</f>
        <v>3222.754</v>
      </c>
      <c r="D52" s="87">
        <f>D53+D61+D77+D55+D65</f>
        <v>3222.8</v>
      </c>
      <c r="E52" s="26">
        <f t="shared" si="0"/>
        <v>1.0000142735064483</v>
      </c>
    </row>
    <row r="53" spans="1:5" ht="26.25" customHeight="1">
      <c r="A53" s="1" t="s">
        <v>261</v>
      </c>
      <c r="B53" s="3" t="s">
        <v>70</v>
      </c>
      <c r="C53" s="30">
        <f>C54+C60</f>
        <v>1544</v>
      </c>
      <c r="D53" s="30">
        <f>D54+D60</f>
        <v>1544</v>
      </c>
      <c r="E53" s="26">
        <f t="shared" si="0"/>
        <v>1</v>
      </c>
    </row>
    <row r="54" spans="1:5" ht="27" customHeight="1">
      <c r="A54" s="9" t="s">
        <v>263</v>
      </c>
      <c r="B54" s="10" t="s">
        <v>71</v>
      </c>
      <c r="C54" s="28">
        <v>1544</v>
      </c>
      <c r="D54" s="28">
        <v>1544</v>
      </c>
      <c r="E54" s="103">
        <f t="shared" si="0"/>
        <v>1</v>
      </c>
    </row>
    <row r="55" spans="1:5" ht="27" customHeight="1" hidden="1">
      <c r="A55" s="1" t="s">
        <v>72</v>
      </c>
      <c r="B55" s="3" t="s">
        <v>73</v>
      </c>
      <c r="C55" s="30">
        <f>C57+C56</f>
        <v>0</v>
      </c>
      <c r="D55" s="30">
        <f>D57+D56</f>
        <v>0</v>
      </c>
      <c r="E55" s="103" t="e">
        <f t="shared" si="0"/>
        <v>#DIV/0!</v>
      </c>
    </row>
    <row r="56" spans="1:5" ht="38.25" hidden="1">
      <c r="A56" s="9" t="s">
        <v>288</v>
      </c>
      <c r="B56" s="10" t="s">
        <v>290</v>
      </c>
      <c r="C56" s="32"/>
      <c r="D56" s="32"/>
      <c r="E56" s="103" t="e">
        <f t="shared" si="0"/>
        <v>#DIV/0!</v>
      </c>
    </row>
    <row r="57" spans="1:5" ht="27" customHeight="1" hidden="1">
      <c r="A57" s="9" t="s">
        <v>74</v>
      </c>
      <c r="B57" s="10" t="s">
        <v>75</v>
      </c>
      <c r="C57" s="28">
        <f>C58+C59</f>
        <v>0</v>
      </c>
      <c r="D57" s="28">
        <f>D58+D59</f>
        <v>0</v>
      </c>
      <c r="E57" s="103" t="e">
        <f t="shared" si="0"/>
        <v>#DIV/0!</v>
      </c>
    </row>
    <row r="58" spans="1:5" ht="27" customHeight="1" hidden="1">
      <c r="A58" s="9"/>
      <c r="B58" s="10" t="s">
        <v>306</v>
      </c>
      <c r="C58" s="28"/>
      <c r="D58" s="14"/>
      <c r="E58" s="103" t="e">
        <f t="shared" si="0"/>
        <v>#DIV/0!</v>
      </c>
    </row>
    <row r="59" spans="1:5" ht="27" customHeight="1" hidden="1">
      <c r="A59" s="9"/>
      <c r="B59" s="10" t="s">
        <v>64</v>
      </c>
      <c r="C59" s="28"/>
      <c r="D59" s="14"/>
      <c r="E59" s="103" t="e">
        <f t="shared" si="0"/>
        <v>#DIV/0!</v>
      </c>
    </row>
    <row r="60" spans="1:5" ht="27" customHeight="1" hidden="1">
      <c r="A60" s="9" t="s">
        <v>265</v>
      </c>
      <c r="B60" s="10" t="s">
        <v>260</v>
      </c>
      <c r="C60" s="28"/>
      <c r="D60" s="14"/>
      <c r="E60" s="103" t="e">
        <f t="shared" si="0"/>
        <v>#DIV/0!</v>
      </c>
    </row>
    <row r="61" spans="1:5" ht="26.25" customHeight="1">
      <c r="A61" s="1" t="s">
        <v>266</v>
      </c>
      <c r="B61" s="3" t="s">
        <v>76</v>
      </c>
      <c r="C61" s="30">
        <f>C62+C64</f>
        <v>89.5</v>
      </c>
      <c r="D61" s="30">
        <f>D62+D64</f>
        <v>89.5</v>
      </c>
      <c r="E61" s="26">
        <f t="shared" si="0"/>
        <v>1</v>
      </c>
    </row>
    <row r="62" spans="1:5" ht="25.5">
      <c r="A62" s="9" t="s">
        <v>267</v>
      </c>
      <c r="B62" s="10" t="s">
        <v>77</v>
      </c>
      <c r="C62" s="28">
        <f>C63</f>
        <v>3.7</v>
      </c>
      <c r="D62" s="28">
        <f>D63</f>
        <v>3.7</v>
      </c>
      <c r="E62" s="103">
        <f t="shared" si="0"/>
        <v>1</v>
      </c>
    </row>
    <row r="63" spans="1:5" ht="40.5" customHeight="1">
      <c r="A63" s="9"/>
      <c r="B63" s="10" t="s">
        <v>78</v>
      </c>
      <c r="C63" s="28">
        <v>3.7</v>
      </c>
      <c r="D63" s="28">
        <v>3.7</v>
      </c>
      <c r="E63" s="103">
        <f t="shared" si="0"/>
        <v>1</v>
      </c>
    </row>
    <row r="64" spans="1:5" ht="38.25">
      <c r="A64" s="9" t="s">
        <v>268</v>
      </c>
      <c r="B64" s="10" t="s">
        <v>79</v>
      </c>
      <c r="C64" s="28">
        <v>85.8</v>
      </c>
      <c r="D64" s="28">
        <v>85.8</v>
      </c>
      <c r="E64" s="103">
        <f t="shared" si="0"/>
        <v>1</v>
      </c>
    </row>
    <row r="65" spans="1:5" ht="12.75">
      <c r="A65" s="1" t="s">
        <v>269</v>
      </c>
      <c r="B65" s="3" t="s">
        <v>4</v>
      </c>
      <c r="C65" s="93">
        <f>C66+C71</f>
        <v>1589.254</v>
      </c>
      <c r="D65" s="30">
        <f>D66+D71</f>
        <v>1589.3000000000002</v>
      </c>
      <c r="E65" s="26">
        <f t="shared" si="0"/>
        <v>1.0000289443978119</v>
      </c>
    </row>
    <row r="66" spans="1:5" ht="51">
      <c r="A66" s="9" t="s">
        <v>270</v>
      </c>
      <c r="B66" s="10" t="s">
        <v>80</v>
      </c>
      <c r="C66" s="86">
        <f>C67+C68+C70+C69</f>
        <v>623.2</v>
      </c>
      <c r="D66" s="86">
        <f>D67+D68+D70+D69</f>
        <v>623.2</v>
      </c>
      <c r="E66" s="103">
        <f t="shared" si="0"/>
        <v>1</v>
      </c>
    </row>
    <row r="67" spans="1:5" ht="12.75">
      <c r="A67" s="24"/>
      <c r="B67" s="10" t="s">
        <v>67</v>
      </c>
      <c r="C67" s="86">
        <v>255.8</v>
      </c>
      <c r="D67" s="28">
        <v>255.8</v>
      </c>
      <c r="E67" s="103">
        <f t="shared" si="0"/>
        <v>1</v>
      </c>
    </row>
    <row r="68" spans="1:5" ht="12.75">
      <c r="A68" s="34"/>
      <c r="B68" s="10" t="s">
        <v>68</v>
      </c>
      <c r="C68" s="28">
        <v>140.5</v>
      </c>
      <c r="D68" s="28">
        <v>140.5</v>
      </c>
      <c r="E68" s="103">
        <f t="shared" si="0"/>
        <v>1</v>
      </c>
    </row>
    <row r="69" spans="1:5" ht="12.75">
      <c r="A69" s="34"/>
      <c r="B69" s="111" t="s">
        <v>291</v>
      </c>
      <c r="C69" s="28">
        <v>172.8</v>
      </c>
      <c r="D69" s="28">
        <v>172.8</v>
      </c>
      <c r="E69" s="103">
        <f t="shared" si="0"/>
        <v>1</v>
      </c>
    </row>
    <row r="70" spans="1:5" ht="12.75">
      <c r="A70" s="34"/>
      <c r="B70" s="112" t="s">
        <v>307</v>
      </c>
      <c r="C70" s="28">
        <v>54.1</v>
      </c>
      <c r="D70" s="28">
        <v>54.1</v>
      </c>
      <c r="E70" s="103">
        <v>0</v>
      </c>
    </row>
    <row r="71" spans="1:5" ht="25.5">
      <c r="A71" s="9" t="s">
        <v>272</v>
      </c>
      <c r="B71" s="10" t="s">
        <v>250</v>
      </c>
      <c r="C71" s="94">
        <f>C72+C74+C75+C73+C79+C76</f>
        <v>966.054</v>
      </c>
      <c r="D71" s="94">
        <f>D72+D74+D75+D73+D79+D76</f>
        <v>966.1</v>
      </c>
      <c r="E71" s="103">
        <f t="shared" si="0"/>
        <v>1.0000476163858336</v>
      </c>
    </row>
    <row r="72" spans="1:5" ht="12.75">
      <c r="A72" s="9"/>
      <c r="B72" s="10" t="s">
        <v>251</v>
      </c>
      <c r="C72" s="28">
        <v>50</v>
      </c>
      <c r="D72" s="28">
        <v>50</v>
      </c>
      <c r="E72" s="103">
        <f t="shared" si="0"/>
        <v>1</v>
      </c>
    </row>
    <row r="73" spans="1:5" ht="12.75" hidden="1">
      <c r="A73" s="9"/>
      <c r="B73" s="113" t="s">
        <v>308</v>
      </c>
      <c r="C73" s="28"/>
      <c r="D73" s="28"/>
      <c r="E73" s="103"/>
    </row>
    <row r="74" spans="1:5" ht="12.75">
      <c r="A74" s="34"/>
      <c r="B74" s="10" t="s">
        <v>309</v>
      </c>
      <c r="C74" s="28">
        <v>300</v>
      </c>
      <c r="D74" s="28">
        <v>300</v>
      </c>
      <c r="E74" s="103">
        <f t="shared" si="0"/>
        <v>1</v>
      </c>
    </row>
    <row r="75" spans="1:5" ht="12.75">
      <c r="A75" s="34"/>
      <c r="B75" s="10" t="s">
        <v>69</v>
      </c>
      <c r="C75" s="28">
        <v>601</v>
      </c>
      <c r="D75" s="28">
        <v>601</v>
      </c>
      <c r="E75" s="103">
        <f t="shared" si="0"/>
        <v>1</v>
      </c>
    </row>
    <row r="76" spans="1:5" ht="25.5">
      <c r="A76" s="34"/>
      <c r="B76" s="114" t="s">
        <v>310</v>
      </c>
      <c r="C76" s="94">
        <v>15.054</v>
      </c>
      <c r="D76" s="28">
        <v>15.1</v>
      </c>
      <c r="E76" s="103">
        <f t="shared" si="0"/>
        <v>1.0030556662681014</v>
      </c>
    </row>
    <row r="77" spans="1:5" ht="51" hidden="1">
      <c r="A77" s="1" t="s">
        <v>311</v>
      </c>
      <c r="B77" s="3" t="s">
        <v>312</v>
      </c>
      <c r="C77" s="30"/>
      <c r="D77" s="30"/>
      <c r="E77" s="103" t="e">
        <f t="shared" si="0"/>
        <v>#DIV/0!</v>
      </c>
    </row>
    <row r="78" spans="1:5" ht="38.25" hidden="1">
      <c r="A78" s="1" t="s">
        <v>313</v>
      </c>
      <c r="B78" s="3" t="s">
        <v>314</v>
      </c>
      <c r="C78" s="107"/>
      <c r="D78" s="30"/>
      <c r="E78" s="103" t="e">
        <f t="shared" si="0"/>
        <v>#DIV/0!</v>
      </c>
    </row>
    <row r="79" spans="1:5" ht="12.75" hidden="1">
      <c r="A79" s="1"/>
      <c r="B79" s="113" t="s">
        <v>292</v>
      </c>
      <c r="C79" s="115"/>
      <c r="D79" s="30"/>
      <c r="E79" s="103" t="e">
        <f t="shared" si="0"/>
        <v>#DIV/0!</v>
      </c>
    </row>
    <row r="80" spans="1:5" ht="15" customHeight="1">
      <c r="A80" s="9"/>
      <c r="B80" s="3" t="s">
        <v>15</v>
      </c>
      <c r="C80" s="95">
        <f>C14+C51</f>
        <v>8859.054</v>
      </c>
      <c r="D80" s="13">
        <f>D14+D51</f>
        <v>9064.3</v>
      </c>
      <c r="E80" s="26">
        <f t="shared" si="0"/>
        <v>1.023167936441069</v>
      </c>
    </row>
    <row r="81" spans="1:3" ht="12.75">
      <c r="A81" s="21"/>
      <c r="B81" s="22"/>
      <c r="C81" s="23"/>
    </row>
    <row r="82" spans="1:4" ht="12.75">
      <c r="A82" s="21"/>
      <c r="B82" s="22"/>
      <c r="C82" s="23"/>
      <c r="D82" s="33"/>
    </row>
    <row r="83" spans="1:3" ht="12.75">
      <c r="A83" s="21"/>
      <c r="B83" s="22"/>
      <c r="C83" s="23"/>
    </row>
  </sheetData>
  <sheetProtection/>
  <mergeCells count="8">
    <mergeCell ref="B2:E2"/>
    <mergeCell ref="B3:E3"/>
    <mergeCell ref="B4:E4"/>
    <mergeCell ref="B5:E5"/>
    <mergeCell ref="B11:B13"/>
    <mergeCell ref="C11:C13"/>
    <mergeCell ref="D11:D13"/>
    <mergeCell ref="E11:E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80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1.25390625" style="0" customWidth="1"/>
    <col min="4" max="4" width="11.00390625" style="0" customWidth="1"/>
    <col min="5" max="5" width="8.75390625" style="0" customWidth="1"/>
  </cols>
  <sheetData>
    <row r="2" spans="2:5" ht="12.75">
      <c r="B2" s="116" t="s">
        <v>85</v>
      </c>
      <c r="C2" s="116"/>
      <c r="D2" s="116"/>
      <c r="E2" s="116"/>
    </row>
    <row r="3" spans="2:5" ht="12.75">
      <c r="B3" s="116" t="s">
        <v>86</v>
      </c>
      <c r="C3" s="116"/>
      <c r="D3" s="116"/>
      <c r="E3" s="116"/>
    </row>
    <row r="4" spans="2:5" ht="12.75">
      <c r="B4" s="116" t="s">
        <v>87</v>
      </c>
      <c r="C4" s="116"/>
      <c r="D4" s="116"/>
      <c r="E4" s="116"/>
    </row>
    <row r="5" spans="2:5" ht="12.75">
      <c r="B5" s="116" t="s">
        <v>319</v>
      </c>
      <c r="C5" s="116"/>
      <c r="D5" s="116"/>
      <c r="E5" s="116"/>
    </row>
    <row r="6" spans="2:3" ht="12.75">
      <c r="B6" s="12"/>
      <c r="C6" s="12"/>
    </row>
    <row r="7" ht="12.75">
      <c r="B7" s="15" t="s">
        <v>22</v>
      </c>
    </row>
    <row r="8" ht="12.75">
      <c r="B8" s="15" t="s">
        <v>315</v>
      </c>
    </row>
    <row r="9" spans="2:3" ht="12.75">
      <c r="B9" s="15"/>
      <c r="C9" s="8"/>
    </row>
    <row r="10" spans="1:5" ht="12.75" customHeight="1">
      <c r="A10" s="16" t="s">
        <v>18</v>
      </c>
      <c r="B10" s="118" t="s">
        <v>6</v>
      </c>
      <c r="C10" s="121" t="s">
        <v>295</v>
      </c>
      <c r="D10" s="121" t="s">
        <v>316</v>
      </c>
      <c r="E10" s="121" t="s">
        <v>35</v>
      </c>
    </row>
    <row r="11" spans="1:5" ht="24.75" customHeight="1">
      <c r="A11" s="17" t="s">
        <v>19</v>
      </c>
      <c r="B11" s="119"/>
      <c r="C11" s="121"/>
      <c r="D11" s="121"/>
      <c r="E11" s="121"/>
    </row>
    <row r="12" spans="1:5" ht="27" customHeight="1">
      <c r="A12" s="18" t="s">
        <v>5</v>
      </c>
      <c r="B12" s="120"/>
      <c r="C12" s="121"/>
      <c r="D12" s="121"/>
      <c r="E12" s="121"/>
    </row>
    <row r="13" spans="1:5" ht="29.25" customHeight="1">
      <c r="A13" s="1" t="s">
        <v>20</v>
      </c>
      <c r="B13" s="19" t="s">
        <v>21</v>
      </c>
      <c r="C13" s="25">
        <f>C14+C27+C30+C39+C45+C36+C18+C48+C43</f>
        <v>5636.3</v>
      </c>
      <c r="D13" s="25">
        <f>D14+D27+D30+D39+D45+D36+D18+D48+D43</f>
        <v>5841.5</v>
      </c>
      <c r="E13" s="26">
        <f>D13/C13</f>
        <v>1.0364068626581266</v>
      </c>
    </row>
    <row r="14" spans="1:5" ht="20.25" customHeight="1">
      <c r="A14" s="1" t="s">
        <v>9</v>
      </c>
      <c r="B14" s="20" t="s">
        <v>0</v>
      </c>
      <c r="C14" s="27">
        <f>SUM(C15:C17)</f>
        <v>1215.7</v>
      </c>
      <c r="D14" s="27">
        <f>SUM(D15:D17)</f>
        <v>1231.5</v>
      </c>
      <c r="E14" s="26">
        <f aca="true" t="shared" si="0" ref="E14:E79">D14/C14</f>
        <v>1.0129966274574318</v>
      </c>
    </row>
    <row r="15" spans="1:5" ht="55.5" customHeight="1">
      <c r="A15" s="7" t="s">
        <v>29</v>
      </c>
      <c r="B15" s="6" t="s">
        <v>55</v>
      </c>
      <c r="C15" s="28">
        <v>1165.9</v>
      </c>
      <c r="D15" s="28">
        <v>1180.2</v>
      </c>
      <c r="E15" s="103">
        <f t="shared" si="0"/>
        <v>1.0122652028475856</v>
      </c>
    </row>
    <row r="16" spans="1:7" ht="89.25" customHeight="1">
      <c r="A16" s="48" t="s">
        <v>49</v>
      </c>
      <c r="B16" s="104" t="s">
        <v>65</v>
      </c>
      <c r="C16" s="28"/>
      <c r="D16" s="28"/>
      <c r="E16" s="103"/>
      <c r="G16" s="11"/>
    </row>
    <row r="17" spans="1:7" ht="38.25">
      <c r="A17" s="7" t="s">
        <v>44</v>
      </c>
      <c r="B17" s="29" t="s">
        <v>56</v>
      </c>
      <c r="C17" s="28">
        <v>49.8</v>
      </c>
      <c r="D17" s="28">
        <v>51.3</v>
      </c>
      <c r="E17" s="103">
        <f t="shared" si="0"/>
        <v>1.0301204819277108</v>
      </c>
      <c r="G17" s="11"/>
    </row>
    <row r="18" spans="1:7" ht="25.5">
      <c r="A18" s="1" t="s">
        <v>45</v>
      </c>
      <c r="B18" s="3" t="s">
        <v>46</v>
      </c>
      <c r="C18" s="30">
        <f>C19+C21+C23+C25+C20+C22+C24+C26</f>
        <v>707.5</v>
      </c>
      <c r="D18" s="30">
        <f>D19+D21+D23+D25</f>
        <v>728.3000000000001</v>
      </c>
      <c r="E18" s="26">
        <f t="shared" si="0"/>
        <v>1.0293992932862193</v>
      </c>
      <c r="G18" s="11"/>
    </row>
    <row r="19" spans="1:7" ht="89.25">
      <c r="A19" s="24" t="s">
        <v>252</v>
      </c>
      <c r="B19" s="85" t="s">
        <v>253</v>
      </c>
      <c r="C19" s="28">
        <v>324.5</v>
      </c>
      <c r="D19" s="28">
        <v>336.2</v>
      </c>
      <c r="E19" s="103">
        <f t="shared" si="0"/>
        <v>1.036055469953775</v>
      </c>
      <c r="G19" s="11"/>
    </row>
    <row r="20" spans="1:7" ht="89.25" hidden="1">
      <c r="A20" s="9" t="s">
        <v>296</v>
      </c>
      <c r="B20" s="105" t="s">
        <v>297</v>
      </c>
      <c r="C20" s="28"/>
      <c r="D20" s="28"/>
      <c r="E20" s="103"/>
      <c r="G20" s="11"/>
    </row>
    <row r="21" spans="1:7" ht="102">
      <c r="A21" s="24" t="s">
        <v>254</v>
      </c>
      <c r="B21" s="85" t="s">
        <v>255</v>
      </c>
      <c r="C21" s="28">
        <v>2.3</v>
      </c>
      <c r="D21" s="28">
        <v>2.4</v>
      </c>
      <c r="E21" s="103">
        <f t="shared" si="0"/>
        <v>1.0434782608695652</v>
      </c>
      <c r="G21" s="11"/>
    </row>
    <row r="22" spans="1:7" ht="102" hidden="1">
      <c r="A22" s="9" t="s">
        <v>298</v>
      </c>
      <c r="B22" s="105" t="s">
        <v>299</v>
      </c>
      <c r="C22" s="28"/>
      <c r="D22" s="28"/>
      <c r="E22" s="103"/>
      <c r="G22" s="11"/>
    </row>
    <row r="23" spans="1:7" ht="89.25">
      <c r="A23" s="24" t="s">
        <v>256</v>
      </c>
      <c r="B23" s="85" t="s">
        <v>257</v>
      </c>
      <c r="C23" s="28">
        <v>439.5</v>
      </c>
      <c r="D23" s="28">
        <v>447.1</v>
      </c>
      <c r="E23" s="103">
        <f t="shared" si="0"/>
        <v>1.017292377701934</v>
      </c>
      <c r="G23" s="11"/>
    </row>
    <row r="24" spans="1:5" ht="89.25" hidden="1">
      <c r="A24" s="9" t="s">
        <v>300</v>
      </c>
      <c r="B24" s="105" t="s">
        <v>301</v>
      </c>
      <c r="C24" s="28"/>
      <c r="D24" s="28"/>
      <c r="E24" s="103"/>
    </row>
    <row r="25" spans="1:5" ht="73.5" customHeight="1">
      <c r="A25" s="24" t="s">
        <v>258</v>
      </c>
      <c r="B25" s="85" t="s">
        <v>259</v>
      </c>
      <c r="C25" s="28">
        <v>-58.8</v>
      </c>
      <c r="D25" s="28">
        <v>-57.4</v>
      </c>
      <c r="E25" s="103">
        <f t="shared" si="0"/>
        <v>0.9761904761904762</v>
      </c>
    </row>
    <row r="26" spans="1:5" ht="25.5" customHeight="1" hidden="1">
      <c r="A26" s="9" t="s">
        <v>302</v>
      </c>
      <c r="B26" s="105" t="s">
        <v>303</v>
      </c>
      <c r="C26" s="28"/>
      <c r="D26" s="28"/>
      <c r="E26" s="103"/>
    </row>
    <row r="27" spans="1:5" ht="12.75">
      <c r="A27" s="1" t="s">
        <v>12</v>
      </c>
      <c r="B27" s="20" t="s">
        <v>13</v>
      </c>
      <c r="C27" s="27">
        <f>SUM(C28:C28)</f>
        <v>1980.4</v>
      </c>
      <c r="D27" s="27">
        <f>SUM(D28:D29)</f>
        <v>1980.4</v>
      </c>
      <c r="E27" s="26">
        <f t="shared" si="0"/>
        <v>1</v>
      </c>
    </row>
    <row r="28" spans="1:5" ht="12.75">
      <c r="A28" s="9" t="s">
        <v>36</v>
      </c>
      <c r="B28" s="10" t="s">
        <v>11</v>
      </c>
      <c r="C28" s="28">
        <v>1980.4</v>
      </c>
      <c r="D28" s="28">
        <v>1980.4</v>
      </c>
      <c r="E28" s="103">
        <f t="shared" si="0"/>
        <v>1</v>
      </c>
    </row>
    <row r="29" spans="1:5" ht="25.5" hidden="1">
      <c r="A29" s="9" t="s">
        <v>57</v>
      </c>
      <c r="B29" s="10" t="s">
        <v>58</v>
      </c>
      <c r="C29" s="28"/>
      <c r="D29" s="28"/>
      <c r="E29" s="103"/>
    </row>
    <row r="30" spans="1:5" ht="12.75">
      <c r="A30" s="1" t="s">
        <v>10</v>
      </c>
      <c r="B30" s="2" t="s">
        <v>31</v>
      </c>
      <c r="C30" s="30">
        <f>C31+C33</f>
        <v>1205.3</v>
      </c>
      <c r="D30" s="30">
        <f>D31+D33</f>
        <v>1348.1000000000001</v>
      </c>
      <c r="E30" s="26">
        <f t="shared" si="0"/>
        <v>1.1184767277856138</v>
      </c>
    </row>
    <row r="31" spans="1:5" ht="12.75">
      <c r="A31" s="9" t="s">
        <v>37</v>
      </c>
      <c r="B31" s="106" t="s">
        <v>32</v>
      </c>
      <c r="C31" s="107">
        <f>C32</f>
        <v>116.3</v>
      </c>
      <c r="D31" s="107">
        <f>D32</f>
        <v>76.2</v>
      </c>
      <c r="E31" s="103">
        <f t="shared" si="0"/>
        <v>0.6552020636285469</v>
      </c>
    </row>
    <row r="32" spans="1:5" ht="38.25">
      <c r="A32" s="9" t="s">
        <v>16</v>
      </c>
      <c r="B32" s="10" t="s">
        <v>38</v>
      </c>
      <c r="C32" s="28">
        <v>116.3</v>
      </c>
      <c r="D32" s="28">
        <v>76.2</v>
      </c>
      <c r="E32" s="103">
        <f t="shared" si="0"/>
        <v>0.6552020636285469</v>
      </c>
    </row>
    <row r="33" spans="1:5" ht="12.75">
      <c r="A33" s="9" t="s">
        <v>8</v>
      </c>
      <c r="B33" s="10" t="s">
        <v>14</v>
      </c>
      <c r="C33" s="28">
        <f>C34+C35</f>
        <v>1089</v>
      </c>
      <c r="D33" s="28">
        <f>D34+D35</f>
        <v>1271.9</v>
      </c>
      <c r="E33" s="103">
        <f t="shared" si="0"/>
        <v>1.1679522497704318</v>
      </c>
    </row>
    <row r="34" spans="1:5" ht="25.5">
      <c r="A34" s="7" t="s">
        <v>50</v>
      </c>
      <c r="B34" s="6" t="s">
        <v>51</v>
      </c>
      <c r="C34" s="28">
        <v>110.7</v>
      </c>
      <c r="D34" s="28">
        <v>269.8</v>
      </c>
      <c r="E34" s="103">
        <f t="shared" si="0"/>
        <v>2.4372177055103883</v>
      </c>
    </row>
    <row r="35" spans="1:5" ht="25.5">
      <c r="A35" s="7" t="s">
        <v>52</v>
      </c>
      <c r="B35" s="6" t="s">
        <v>53</v>
      </c>
      <c r="C35" s="28">
        <v>978.3</v>
      </c>
      <c r="D35" s="28">
        <v>1002.1</v>
      </c>
      <c r="E35" s="103">
        <f t="shared" si="0"/>
        <v>1.024327915772258</v>
      </c>
    </row>
    <row r="36" spans="1:5" ht="12.75">
      <c r="A36" s="1" t="s">
        <v>23</v>
      </c>
      <c r="B36" s="3" t="s">
        <v>33</v>
      </c>
      <c r="C36" s="30">
        <f>C37</f>
        <v>0.2</v>
      </c>
      <c r="D36" s="30">
        <f>D37</f>
        <v>0.3</v>
      </c>
      <c r="E36" s="26">
        <v>0</v>
      </c>
    </row>
    <row r="37" spans="1:5" ht="38.25">
      <c r="A37" s="9" t="s">
        <v>24</v>
      </c>
      <c r="B37" s="10" t="s">
        <v>59</v>
      </c>
      <c r="C37" s="28">
        <f>C38</f>
        <v>0.2</v>
      </c>
      <c r="D37" s="28">
        <f>D38</f>
        <v>0.3</v>
      </c>
      <c r="E37" s="103">
        <v>0</v>
      </c>
    </row>
    <row r="38" spans="1:5" ht="51">
      <c r="A38" s="9" t="s">
        <v>25</v>
      </c>
      <c r="B38" s="10" t="s">
        <v>60</v>
      </c>
      <c r="C38" s="14">
        <v>0.2</v>
      </c>
      <c r="D38" s="14">
        <v>0.3</v>
      </c>
      <c r="E38" s="103">
        <v>0</v>
      </c>
    </row>
    <row r="39" spans="1:5" ht="25.5">
      <c r="A39" s="1" t="s">
        <v>2</v>
      </c>
      <c r="B39" s="3" t="s">
        <v>1</v>
      </c>
      <c r="C39" s="30">
        <f>C40</f>
        <v>322.2</v>
      </c>
      <c r="D39" s="30">
        <f>D40</f>
        <v>322.2</v>
      </c>
      <c r="E39" s="26">
        <f aca="true" t="shared" si="1" ref="E39:E47">D39/C39</f>
        <v>1</v>
      </c>
    </row>
    <row r="40" spans="1:5" ht="63.75">
      <c r="A40" s="34" t="s">
        <v>304</v>
      </c>
      <c r="B40" s="108" t="s">
        <v>305</v>
      </c>
      <c r="C40" s="107">
        <f>C41+C42</f>
        <v>322.2</v>
      </c>
      <c r="D40" s="107">
        <f>D41+D42</f>
        <v>322.2</v>
      </c>
      <c r="E40" s="103">
        <f t="shared" si="1"/>
        <v>1</v>
      </c>
    </row>
    <row r="41" spans="1:5" ht="63" customHeight="1">
      <c r="A41" s="34" t="s">
        <v>273</v>
      </c>
      <c r="B41" s="108" t="s">
        <v>274</v>
      </c>
      <c r="C41" s="107">
        <v>286.8</v>
      </c>
      <c r="D41" s="28">
        <v>286.8</v>
      </c>
      <c r="E41" s="103">
        <f t="shared" si="1"/>
        <v>1</v>
      </c>
    </row>
    <row r="42" spans="1:5" ht="52.5" customHeight="1">
      <c r="A42" s="9" t="s">
        <v>39</v>
      </c>
      <c r="B42" s="10" t="s">
        <v>61</v>
      </c>
      <c r="C42" s="14">
        <v>35.4</v>
      </c>
      <c r="D42" s="14">
        <v>35.4</v>
      </c>
      <c r="E42" s="103">
        <f t="shared" si="1"/>
        <v>1</v>
      </c>
    </row>
    <row r="43" spans="1:5" ht="25.5">
      <c r="A43" s="1" t="s">
        <v>54</v>
      </c>
      <c r="B43" s="3" t="s">
        <v>81</v>
      </c>
      <c r="C43" s="13">
        <f>C44</f>
        <v>202</v>
      </c>
      <c r="D43" s="13">
        <f>D44</f>
        <v>227.7</v>
      </c>
      <c r="E43" s="26">
        <f t="shared" si="1"/>
        <v>1.1272277227722771</v>
      </c>
    </row>
    <row r="44" spans="1:5" ht="25.5">
      <c r="A44" s="109" t="s">
        <v>279</v>
      </c>
      <c r="B44" s="110" t="s">
        <v>280</v>
      </c>
      <c r="C44" s="14">
        <v>202</v>
      </c>
      <c r="D44" s="14">
        <v>227.7</v>
      </c>
      <c r="E44" s="103">
        <f t="shared" si="1"/>
        <v>1.1272277227722771</v>
      </c>
    </row>
    <row r="45" spans="1:5" ht="25.5" customHeight="1" hidden="1">
      <c r="A45" s="1" t="s">
        <v>26</v>
      </c>
      <c r="B45" s="3" t="s">
        <v>27</v>
      </c>
      <c r="C45" s="30">
        <f>C47+C46</f>
        <v>0</v>
      </c>
      <c r="D45" s="30">
        <f>D47+D46</f>
        <v>0</v>
      </c>
      <c r="E45" s="103" t="e">
        <f t="shared" si="1"/>
        <v>#DIV/0!</v>
      </c>
    </row>
    <row r="46" spans="1:5" ht="25.5" customHeight="1" hidden="1">
      <c r="A46" s="34" t="s">
        <v>40</v>
      </c>
      <c r="B46" s="108" t="s">
        <v>41</v>
      </c>
      <c r="C46" s="28"/>
      <c r="D46" s="28"/>
      <c r="E46" s="103" t="e">
        <f t="shared" si="1"/>
        <v>#DIV/0!</v>
      </c>
    </row>
    <row r="47" spans="1:5" ht="25.5" customHeight="1" hidden="1">
      <c r="A47" s="34" t="s">
        <v>42</v>
      </c>
      <c r="B47" s="10" t="s">
        <v>28</v>
      </c>
      <c r="C47" s="28"/>
      <c r="D47" s="28"/>
      <c r="E47" s="103" t="e">
        <f t="shared" si="1"/>
        <v>#DIV/0!</v>
      </c>
    </row>
    <row r="48" spans="1:5" ht="29.25" customHeight="1">
      <c r="A48" s="31" t="s">
        <v>34</v>
      </c>
      <c r="B48" s="5" t="s">
        <v>43</v>
      </c>
      <c r="C48" s="30">
        <v>3</v>
      </c>
      <c r="D48" s="30">
        <v>3</v>
      </c>
      <c r="E48" s="26">
        <v>0</v>
      </c>
    </row>
    <row r="49" spans="1:5" ht="26.25" customHeight="1" hidden="1">
      <c r="A49" s="4" t="s">
        <v>62</v>
      </c>
      <c r="B49" s="5" t="s">
        <v>63</v>
      </c>
      <c r="C49" s="28"/>
      <c r="D49" s="30"/>
      <c r="E49" s="26"/>
    </row>
    <row r="50" spans="1:5" ht="27" customHeight="1">
      <c r="A50" s="1" t="s">
        <v>17</v>
      </c>
      <c r="B50" s="3" t="s">
        <v>30</v>
      </c>
      <c r="C50" s="93">
        <f>C51</f>
        <v>3222.754</v>
      </c>
      <c r="D50" s="30">
        <f>D51+D76+D77</f>
        <v>3222.8</v>
      </c>
      <c r="E50" s="26">
        <f t="shared" si="0"/>
        <v>1.0000142735064483</v>
      </c>
    </row>
    <row r="51" spans="1:5" ht="27" customHeight="1">
      <c r="A51" s="1" t="s">
        <v>7</v>
      </c>
      <c r="B51" s="3" t="s">
        <v>3</v>
      </c>
      <c r="C51" s="93">
        <f>C52+C60+C76+C54+C64</f>
        <v>3222.754</v>
      </c>
      <c r="D51" s="87">
        <f>D52+D60+D76+D54+D64</f>
        <v>3222.8</v>
      </c>
      <c r="E51" s="26">
        <f t="shared" si="0"/>
        <v>1.0000142735064483</v>
      </c>
    </row>
    <row r="52" spans="1:5" ht="51" customHeight="1" hidden="1">
      <c r="A52" s="1" t="s">
        <v>261</v>
      </c>
      <c r="B52" s="3" t="s">
        <v>70</v>
      </c>
      <c r="C52" s="30">
        <f>C53+C59</f>
        <v>1544</v>
      </c>
      <c r="D52" s="30">
        <f>D53+D59</f>
        <v>1544</v>
      </c>
      <c r="E52" s="26">
        <f t="shared" si="0"/>
        <v>1</v>
      </c>
    </row>
    <row r="53" spans="1:5" ht="27" customHeight="1">
      <c r="A53" s="9" t="s">
        <v>263</v>
      </c>
      <c r="B53" s="10" t="s">
        <v>71</v>
      </c>
      <c r="C53" s="28">
        <v>1544</v>
      </c>
      <c r="D53" s="28">
        <v>1544</v>
      </c>
      <c r="E53" s="103">
        <f t="shared" si="0"/>
        <v>1</v>
      </c>
    </row>
    <row r="54" spans="1:5" ht="39" customHeight="1" hidden="1">
      <c r="A54" s="1" t="s">
        <v>72</v>
      </c>
      <c r="B54" s="3" t="s">
        <v>73</v>
      </c>
      <c r="C54" s="30">
        <f>C56+C55</f>
        <v>0</v>
      </c>
      <c r="D54" s="30">
        <f>D56+D55</f>
        <v>0</v>
      </c>
      <c r="E54" s="103" t="e">
        <f t="shared" si="0"/>
        <v>#DIV/0!</v>
      </c>
    </row>
    <row r="55" spans="1:5" ht="38.25" customHeight="1" hidden="1">
      <c r="A55" s="9" t="s">
        <v>288</v>
      </c>
      <c r="B55" s="10" t="s">
        <v>290</v>
      </c>
      <c r="C55" s="32"/>
      <c r="D55" s="32"/>
      <c r="E55" s="103" t="e">
        <f t="shared" si="0"/>
        <v>#DIV/0!</v>
      </c>
    </row>
    <row r="56" spans="1:5" ht="26.25" customHeight="1" hidden="1">
      <c r="A56" s="9" t="s">
        <v>74</v>
      </c>
      <c r="B56" s="10" t="s">
        <v>75</v>
      </c>
      <c r="C56" s="28">
        <f>C57+C58</f>
        <v>0</v>
      </c>
      <c r="D56" s="28">
        <f>D57+D58</f>
        <v>0</v>
      </c>
      <c r="E56" s="103" t="e">
        <f t="shared" si="0"/>
        <v>#DIV/0!</v>
      </c>
    </row>
    <row r="57" spans="1:5" ht="38.25" customHeight="1" hidden="1">
      <c r="A57" s="9"/>
      <c r="B57" s="10" t="s">
        <v>306</v>
      </c>
      <c r="C57" s="28"/>
      <c r="D57" s="14"/>
      <c r="E57" s="103" t="e">
        <f t="shared" si="0"/>
        <v>#DIV/0!</v>
      </c>
    </row>
    <row r="58" spans="1:5" ht="27.75" customHeight="1" hidden="1">
      <c r="A58" s="9"/>
      <c r="B58" s="10" t="s">
        <v>64</v>
      </c>
      <c r="C58" s="28"/>
      <c r="D58" s="14"/>
      <c r="E58" s="103" t="e">
        <f t="shared" si="0"/>
        <v>#DIV/0!</v>
      </c>
    </row>
    <row r="59" spans="1:5" ht="25.5" hidden="1">
      <c r="A59" s="9" t="s">
        <v>265</v>
      </c>
      <c r="B59" s="10" t="s">
        <v>260</v>
      </c>
      <c r="C59" s="28"/>
      <c r="D59" s="14"/>
      <c r="E59" s="103" t="e">
        <f t="shared" si="0"/>
        <v>#DIV/0!</v>
      </c>
    </row>
    <row r="60" spans="1:5" ht="25.5">
      <c r="A60" s="1" t="s">
        <v>266</v>
      </c>
      <c r="B60" s="3" t="s">
        <v>76</v>
      </c>
      <c r="C60" s="30">
        <f>C61+C63</f>
        <v>89.5</v>
      </c>
      <c r="D60" s="30">
        <f>D61+D63</f>
        <v>89.5</v>
      </c>
      <c r="E60" s="26">
        <f t="shared" si="0"/>
        <v>1</v>
      </c>
    </row>
    <row r="61" spans="1:5" ht="25.5">
      <c r="A61" s="9" t="s">
        <v>267</v>
      </c>
      <c r="B61" s="10" t="s">
        <v>77</v>
      </c>
      <c r="C61" s="28">
        <f>C62</f>
        <v>3.7</v>
      </c>
      <c r="D61" s="28">
        <f>D62</f>
        <v>3.7</v>
      </c>
      <c r="E61" s="103">
        <f t="shared" si="0"/>
        <v>1</v>
      </c>
    </row>
    <row r="62" spans="1:5" ht="38.25">
      <c r="A62" s="9"/>
      <c r="B62" s="10" t="s">
        <v>78</v>
      </c>
      <c r="C62" s="28">
        <v>3.7</v>
      </c>
      <c r="D62" s="28">
        <v>3.7</v>
      </c>
      <c r="E62" s="103">
        <f t="shared" si="0"/>
        <v>1</v>
      </c>
    </row>
    <row r="63" spans="1:5" ht="38.25">
      <c r="A63" s="9" t="s">
        <v>268</v>
      </c>
      <c r="B63" s="10" t="s">
        <v>79</v>
      </c>
      <c r="C63" s="28">
        <v>85.8</v>
      </c>
      <c r="D63" s="28">
        <v>85.8</v>
      </c>
      <c r="E63" s="103">
        <f t="shared" si="0"/>
        <v>1</v>
      </c>
    </row>
    <row r="64" spans="1:5" ht="12.75">
      <c r="A64" s="1" t="s">
        <v>269</v>
      </c>
      <c r="B64" s="3" t="s">
        <v>4</v>
      </c>
      <c r="C64" s="93">
        <f>C65+C70</f>
        <v>1589.254</v>
      </c>
      <c r="D64" s="30">
        <f>D65+D70</f>
        <v>1589.3000000000002</v>
      </c>
      <c r="E64" s="26">
        <f t="shared" si="0"/>
        <v>1.0000289443978119</v>
      </c>
    </row>
    <row r="65" spans="1:5" ht="51">
      <c r="A65" s="9" t="s">
        <v>270</v>
      </c>
      <c r="B65" s="10" t="s">
        <v>80</v>
      </c>
      <c r="C65" s="86">
        <f>C66+C67+C69+C68</f>
        <v>623.2</v>
      </c>
      <c r="D65" s="86">
        <f>D66+D67+D69+D68</f>
        <v>623.2</v>
      </c>
      <c r="E65" s="103">
        <f t="shared" si="0"/>
        <v>1</v>
      </c>
    </row>
    <row r="66" spans="1:5" ht="12.75">
      <c r="A66" s="24"/>
      <c r="B66" s="10" t="s">
        <v>67</v>
      </c>
      <c r="C66" s="86">
        <v>255.8</v>
      </c>
      <c r="D66" s="28">
        <v>255.8</v>
      </c>
      <c r="E66" s="103">
        <f t="shared" si="0"/>
        <v>1</v>
      </c>
    </row>
    <row r="67" spans="1:5" ht="12.75">
      <c r="A67" s="34"/>
      <c r="B67" s="10" t="s">
        <v>68</v>
      </c>
      <c r="C67" s="28">
        <v>140.5</v>
      </c>
      <c r="D67" s="28">
        <v>140.5</v>
      </c>
      <c r="E67" s="103">
        <f t="shared" si="0"/>
        <v>1</v>
      </c>
    </row>
    <row r="68" spans="1:5" ht="12.75">
      <c r="A68" s="34"/>
      <c r="B68" s="111" t="s">
        <v>291</v>
      </c>
      <c r="C68" s="28">
        <v>172.8</v>
      </c>
      <c r="D68" s="28">
        <v>172.8</v>
      </c>
      <c r="E68" s="103">
        <f t="shared" si="0"/>
        <v>1</v>
      </c>
    </row>
    <row r="69" spans="1:5" ht="12.75">
      <c r="A69" s="34"/>
      <c r="B69" s="112" t="s">
        <v>307</v>
      </c>
      <c r="C69" s="28">
        <v>54.1</v>
      </c>
      <c r="D69" s="28">
        <v>54.1</v>
      </c>
      <c r="E69" s="103">
        <v>0</v>
      </c>
    </row>
    <row r="70" spans="1:5" ht="25.5">
      <c r="A70" s="9" t="s">
        <v>272</v>
      </c>
      <c r="B70" s="10" t="s">
        <v>250</v>
      </c>
      <c r="C70" s="94">
        <f>C71+C73+C74+C72+C78+C75</f>
        <v>966.054</v>
      </c>
      <c r="D70" s="94">
        <f>D71+D73+D74+D72+D78+D75</f>
        <v>966.1</v>
      </c>
      <c r="E70" s="103">
        <f t="shared" si="0"/>
        <v>1.0000476163858336</v>
      </c>
    </row>
    <row r="71" spans="1:5" ht="12.75">
      <c r="A71" s="9"/>
      <c r="B71" s="10" t="s">
        <v>251</v>
      </c>
      <c r="C71" s="28">
        <v>50</v>
      </c>
      <c r="D71" s="28">
        <v>50</v>
      </c>
      <c r="E71" s="103">
        <f t="shared" si="0"/>
        <v>1</v>
      </c>
    </row>
    <row r="72" spans="1:5" ht="12.75" hidden="1">
      <c r="A72" s="9"/>
      <c r="B72" s="113" t="s">
        <v>308</v>
      </c>
      <c r="C72" s="28"/>
      <c r="D72" s="28"/>
      <c r="E72" s="103"/>
    </row>
    <row r="73" spans="1:5" ht="12.75">
      <c r="A73" s="34"/>
      <c r="B73" s="10" t="s">
        <v>309</v>
      </c>
      <c r="C73" s="28">
        <v>300</v>
      </c>
      <c r="D73" s="28">
        <v>300</v>
      </c>
      <c r="E73" s="103">
        <f t="shared" si="0"/>
        <v>1</v>
      </c>
    </row>
    <row r="74" spans="1:5" ht="12.75">
      <c r="A74" s="34"/>
      <c r="B74" s="10" t="s">
        <v>69</v>
      </c>
      <c r="C74" s="28">
        <v>601</v>
      </c>
      <c r="D74" s="28">
        <v>601</v>
      </c>
      <c r="E74" s="103">
        <f t="shared" si="0"/>
        <v>1</v>
      </c>
    </row>
    <row r="75" spans="1:5" ht="25.5">
      <c r="A75" s="34"/>
      <c r="B75" s="114" t="s">
        <v>310</v>
      </c>
      <c r="C75" s="94">
        <v>15.054</v>
      </c>
      <c r="D75" s="28">
        <v>15.1</v>
      </c>
      <c r="E75" s="103">
        <f t="shared" si="0"/>
        <v>1.0030556662681014</v>
      </c>
    </row>
    <row r="76" spans="1:5" ht="38.25" customHeight="1" hidden="1">
      <c r="A76" s="1" t="s">
        <v>311</v>
      </c>
      <c r="B76" s="3" t="s">
        <v>312</v>
      </c>
      <c r="C76" s="30"/>
      <c r="D76" s="30"/>
      <c r="E76" s="103" t="e">
        <f t="shared" si="0"/>
        <v>#DIV/0!</v>
      </c>
    </row>
    <row r="77" spans="1:5" ht="38.25" customHeight="1" hidden="1">
      <c r="A77" s="1" t="s">
        <v>313</v>
      </c>
      <c r="B77" s="3" t="s">
        <v>314</v>
      </c>
      <c r="C77" s="107"/>
      <c r="D77" s="30"/>
      <c r="E77" s="103" t="e">
        <f t="shared" si="0"/>
        <v>#DIV/0!</v>
      </c>
    </row>
    <row r="78" spans="1:5" ht="12.75" hidden="1">
      <c r="A78" s="1"/>
      <c r="B78" s="113" t="s">
        <v>292</v>
      </c>
      <c r="C78" s="115"/>
      <c r="D78" s="30"/>
      <c r="E78" s="103" t="e">
        <f t="shared" si="0"/>
        <v>#DIV/0!</v>
      </c>
    </row>
    <row r="79" spans="1:5" ht="12.75">
      <c r="A79" s="9"/>
      <c r="B79" s="3" t="s">
        <v>15</v>
      </c>
      <c r="C79" s="95">
        <f>C13+C50</f>
        <v>8859.054</v>
      </c>
      <c r="D79" s="13">
        <f>D13+D50</f>
        <v>9064.3</v>
      </c>
      <c r="E79" s="26">
        <f t="shared" si="0"/>
        <v>1.023167936441069</v>
      </c>
    </row>
    <row r="80" spans="1:3" ht="12.75">
      <c r="A80" s="21"/>
      <c r="B80" s="22"/>
      <c r="C80" s="23"/>
    </row>
  </sheetData>
  <sheetProtection/>
  <mergeCells count="8">
    <mergeCell ref="D10:D12"/>
    <mergeCell ref="E10:E12"/>
    <mergeCell ref="B2:E2"/>
    <mergeCell ref="B3:E3"/>
    <mergeCell ref="B4:E4"/>
    <mergeCell ref="B5:E5"/>
    <mergeCell ref="B10:B12"/>
    <mergeCell ref="C10:C12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07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5.125" style="0" customWidth="1"/>
    <col min="2" max="2" width="65.25390625" style="0" customWidth="1"/>
    <col min="3" max="3" width="14.25390625" style="38" customWidth="1"/>
  </cols>
  <sheetData>
    <row r="1" spans="1:3" ht="12.75">
      <c r="A1" s="36"/>
      <c r="B1" s="129" t="s">
        <v>88</v>
      </c>
      <c r="C1" s="129"/>
    </row>
    <row r="2" spans="1:3" ht="12.75">
      <c r="A2" s="36"/>
      <c r="B2" s="129" t="s">
        <v>89</v>
      </c>
      <c r="C2" s="129"/>
    </row>
    <row r="3" spans="1:3" ht="12.75">
      <c r="A3" s="36"/>
      <c r="B3" s="129" t="s">
        <v>90</v>
      </c>
      <c r="C3" s="129"/>
    </row>
    <row r="4" spans="1:3" ht="12.75">
      <c r="A4" s="36"/>
      <c r="B4" s="129" t="s">
        <v>320</v>
      </c>
      <c r="C4" s="129"/>
    </row>
    <row r="5" spans="1:2" ht="12.75">
      <c r="A5" s="36"/>
      <c r="B5" s="37"/>
    </row>
    <row r="6" spans="1:3" ht="12.75">
      <c r="A6" s="130" t="s">
        <v>293</v>
      </c>
      <c r="B6" s="130"/>
      <c r="C6" s="130"/>
    </row>
    <row r="7" spans="1:3" ht="12.75">
      <c r="A7" s="122" t="s">
        <v>91</v>
      </c>
      <c r="B7" s="122"/>
      <c r="C7" s="122"/>
    </row>
    <row r="8" spans="1:3" ht="12.75">
      <c r="A8" s="122" t="s">
        <v>92</v>
      </c>
      <c r="B8" s="122"/>
      <c r="C8" s="122"/>
    </row>
    <row r="9" spans="1:3" ht="12.75">
      <c r="A9" s="36"/>
      <c r="B9" s="39"/>
      <c r="C9" s="38" t="s">
        <v>93</v>
      </c>
    </row>
    <row r="10" spans="1:3" ht="12.75">
      <c r="A10" s="123" t="s">
        <v>94</v>
      </c>
      <c r="B10" s="125" t="s">
        <v>95</v>
      </c>
      <c r="C10" s="127" t="s">
        <v>96</v>
      </c>
    </row>
    <row r="11" spans="1:3" ht="26.25" customHeight="1">
      <c r="A11" s="124"/>
      <c r="B11" s="126"/>
      <c r="C11" s="128"/>
    </row>
    <row r="12" spans="1:3" ht="20.25" customHeight="1">
      <c r="A12" s="4" t="s">
        <v>20</v>
      </c>
      <c r="B12" s="40" t="s">
        <v>97</v>
      </c>
      <c r="C12" s="41">
        <f>C13+C31+C36+C54+C58+C63+C72+C68+C76+C25</f>
        <v>5841.5</v>
      </c>
    </row>
    <row r="13" spans="1:3" ht="12.75">
      <c r="A13" s="4" t="s">
        <v>9</v>
      </c>
      <c r="B13" s="42" t="s">
        <v>98</v>
      </c>
      <c r="C13" s="43">
        <f>C14</f>
        <v>1231.5</v>
      </c>
    </row>
    <row r="14" spans="1:3" ht="12.75">
      <c r="A14" s="4" t="s">
        <v>99</v>
      </c>
      <c r="B14" s="42" t="s">
        <v>100</v>
      </c>
      <c r="C14" s="43">
        <f>C15+C21+C19</f>
        <v>1231.5</v>
      </c>
    </row>
    <row r="15" spans="1:3" ht="63.75">
      <c r="A15" s="4" t="s">
        <v>29</v>
      </c>
      <c r="B15" s="5" t="s">
        <v>101</v>
      </c>
      <c r="C15" s="13">
        <f>C16+C17+C18</f>
        <v>1180.2</v>
      </c>
    </row>
    <row r="16" spans="1:3" ht="76.5">
      <c r="A16" s="44" t="s">
        <v>102</v>
      </c>
      <c r="B16" s="81" t="s">
        <v>103</v>
      </c>
      <c r="C16" s="14">
        <v>1178.5</v>
      </c>
    </row>
    <row r="17" spans="1:3" ht="63.75">
      <c r="A17" s="7" t="s">
        <v>104</v>
      </c>
      <c r="B17" s="82" t="s">
        <v>105</v>
      </c>
      <c r="C17" s="14">
        <v>0.3</v>
      </c>
    </row>
    <row r="18" spans="1:3" ht="85.5" customHeight="1">
      <c r="A18" s="7" t="s">
        <v>236</v>
      </c>
      <c r="B18" s="82" t="s">
        <v>237</v>
      </c>
      <c r="C18" s="14">
        <v>1.4</v>
      </c>
    </row>
    <row r="19" spans="1:3" ht="89.25" hidden="1">
      <c r="A19" s="46" t="s">
        <v>49</v>
      </c>
      <c r="B19" s="47" t="s">
        <v>65</v>
      </c>
      <c r="C19" s="13">
        <f>C20</f>
        <v>0</v>
      </c>
    </row>
    <row r="20" spans="1:3" ht="102" hidden="1">
      <c r="A20" s="48" t="s">
        <v>106</v>
      </c>
      <c r="B20" s="45" t="s">
        <v>107</v>
      </c>
      <c r="C20" s="14"/>
    </row>
    <row r="21" spans="1:3" ht="38.25">
      <c r="A21" s="4" t="s">
        <v>44</v>
      </c>
      <c r="B21" s="5" t="s">
        <v>108</v>
      </c>
      <c r="C21" s="13">
        <f>C22+C23+C24</f>
        <v>51.300000000000004</v>
      </c>
    </row>
    <row r="22" spans="1:3" ht="51">
      <c r="A22" s="44" t="s">
        <v>109</v>
      </c>
      <c r="B22" s="49" t="s">
        <v>110</v>
      </c>
      <c r="C22" s="14">
        <v>51.2</v>
      </c>
    </row>
    <row r="23" spans="1:3" ht="38.25">
      <c r="A23" s="7" t="s">
        <v>111</v>
      </c>
      <c r="B23" s="49" t="s">
        <v>112</v>
      </c>
      <c r="C23" s="14">
        <v>-0.1</v>
      </c>
    </row>
    <row r="24" spans="1:3" ht="63.75">
      <c r="A24" s="7" t="s">
        <v>113</v>
      </c>
      <c r="B24" s="83" t="s">
        <v>114</v>
      </c>
      <c r="C24" s="14">
        <v>0.2</v>
      </c>
    </row>
    <row r="25" spans="1:3" ht="27.75" customHeight="1">
      <c r="A25" s="4" t="s">
        <v>45</v>
      </c>
      <c r="B25" s="5" t="s">
        <v>115</v>
      </c>
      <c r="C25" s="13">
        <f>C26</f>
        <v>728.3000000000001</v>
      </c>
    </row>
    <row r="26" spans="1:3" ht="25.5">
      <c r="A26" s="4" t="s">
        <v>116</v>
      </c>
      <c r="B26" s="5" t="s">
        <v>117</v>
      </c>
      <c r="C26" s="13">
        <f>C27+C28+C29+C30</f>
        <v>728.3000000000001</v>
      </c>
    </row>
    <row r="27" spans="1:3" ht="89.25">
      <c r="A27" s="24" t="s">
        <v>252</v>
      </c>
      <c r="B27" s="85" t="s">
        <v>253</v>
      </c>
      <c r="C27" s="14">
        <v>336.2</v>
      </c>
    </row>
    <row r="28" spans="1:3" ht="102">
      <c r="A28" s="24" t="s">
        <v>254</v>
      </c>
      <c r="B28" s="85" t="s">
        <v>255</v>
      </c>
      <c r="C28" s="14">
        <v>2.4</v>
      </c>
    </row>
    <row r="29" spans="1:3" ht="89.25">
      <c r="A29" s="24" t="s">
        <v>256</v>
      </c>
      <c r="B29" s="85" t="s">
        <v>257</v>
      </c>
      <c r="C29" s="14">
        <v>447.1</v>
      </c>
    </row>
    <row r="30" spans="1:3" ht="89.25">
      <c r="A30" s="24" t="s">
        <v>258</v>
      </c>
      <c r="B30" s="85" t="s">
        <v>259</v>
      </c>
      <c r="C30" s="14">
        <v>-57.4</v>
      </c>
    </row>
    <row r="31" spans="1:3" ht="12.75">
      <c r="A31" s="4" t="s">
        <v>12</v>
      </c>
      <c r="B31" s="42" t="s">
        <v>118</v>
      </c>
      <c r="C31" s="43">
        <f>C32</f>
        <v>1980.4</v>
      </c>
    </row>
    <row r="32" spans="1:3" ht="14.25" customHeight="1">
      <c r="A32" s="4" t="s">
        <v>119</v>
      </c>
      <c r="B32" s="5" t="s">
        <v>11</v>
      </c>
      <c r="C32" s="13">
        <f>C33</f>
        <v>1980.4</v>
      </c>
    </row>
    <row r="33" spans="1:3" ht="14.25" customHeight="1">
      <c r="A33" s="4" t="s">
        <v>36</v>
      </c>
      <c r="B33" s="5" t="s">
        <v>120</v>
      </c>
      <c r="C33" s="13">
        <f>C34+C35</f>
        <v>1980.4</v>
      </c>
    </row>
    <row r="34" spans="1:3" ht="38.25" customHeight="1">
      <c r="A34" s="50" t="s">
        <v>121</v>
      </c>
      <c r="B34" s="49" t="s">
        <v>122</v>
      </c>
      <c r="C34" s="51">
        <v>1973.4</v>
      </c>
    </row>
    <row r="35" spans="1:3" ht="25.5">
      <c r="A35" s="7" t="s">
        <v>123</v>
      </c>
      <c r="B35" s="49" t="s">
        <v>124</v>
      </c>
      <c r="C35" s="51">
        <v>7</v>
      </c>
    </row>
    <row r="36" spans="1:3" ht="14.25" customHeight="1">
      <c r="A36" s="4" t="s">
        <v>10</v>
      </c>
      <c r="B36" s="5" t="s">
        <v>125</v>
      </c>
      <c r="C36" s="13">
        <f>C37+C41</f>
        <v>1348.1000000000001</v>
      </c>
    </row>
    <row r="37" spans="1:3" ht="14.25" customHeight="1">
      <c r="A37" s="4" t="s">
        <v>126</v>
      </c>
      <c r="B37" s="5" t="s">
        <v>32</v>
      </c>
      <c r="C37" s="13">
        <f>C38</f>
        <v>76.19999999999999</v>
      </c>
    </row>
    <row r="38" spans="1:3" ht="39" customHeight="1">
      <c r="A38" s="4" t="s">
        <v>16</v>
      </c>
      <c r="B38" s="5" t="s">
        <v>127</v>
      </c>
      <c r="C38" s="13">
        <f>C39+C40</f>
        <v>76.19999999999999</v>
      </c>
    </row>
    <row r="39" spans="1:3" ht="40.5" customHeight="1">
      <c r="A39" s="44" t="s">
        <v>128</v>
      </c>
      <c r="B39" s="52" t="s">
        <v>129</v>
      </c>
      <c r="C39" s="14">
        <v>76.6</v>
      </c>
    </row>
    <row r="40" spans="1:3" ht="39" customHeight="1">
      <c r="A40" s="44" t="s">
        <v>130</v>
      </c>
      <c r="B40" s="53" t="s">
        <v>131</v>
      </c>
      <c r="C40" s="14">
        <v>-0.4</v>
      </c>
    </row>
    <row r="41" spans="1:3" ht="14.25" customHeight="1">
      <c r="A41" s="4" t="s">
        <v>132</v>
      </c>
      <c r="B41" s="5" t="s">
        <v>14</v>
      </c>
      <c r="C41" s="13">
        <f>C42+C48</f>
        <v>1271.9</v>
      </c>
    </row>
    <row r="42" spans="1:3" ht="12.75">
      <c r="A42" s="4" t="s">
        <v>133</v>
      </c>
      <c r="B42" s="5" t="s">
        <v>134</v>
      </c>
      <c r="C42" s="13">
        <f>C43</f>
        <v>269.79999999999995</v>
      </c>
    </row>
    <row r="43" spans="1:3" ht="29.25" customHeight="1">
      <c r="A43" s="4" t="s">
        <v>50</v>
      </c>
      <c r="B43" s="54" t="s">
        <v>51</v>
      </c>
      <c r="C43" s="13">
        <f>C44+C45+C47+C46</f>
        <v>269.79999999999995</v>
      </c>
    </row>
    <row r="44" spans="1:3" ht="52.5" customHeight="1">
      <c r="A44" s="44" t="s">
        <v>135</v>
      </c>
      <c r="B44" s="55" t="s">
        <v>136</v>
      </c>
      <c r="C44" s="14">
        <v>242</v>
      </c>
    </row>
    <row r="45" spans="1:3" ht="42" customHeight="1">
      <c r="A45" s="44" t="s">
        <v>137</v>
      </c>
      <c r="B45" s="49" t="s">
        <v>138</v>
      </c>
      <c r="C45" s="14">
        <v>23.4</v>
      </c>
    </row>
    <row r="46" spans="1:3" ht="54.75" customHeight="1">
      <c r="A46" s="44" t="s">
        <v>139</v>
      </c>
      <c r="B46" s="84" t="s">
        <v>140</v>
      </c>
      <c r="C46" s="56">
        <v>4.4</v>
      </c>
    </row>
    <row r="47" spans="1:3" ht="34.5" customHeight="1" hidden="1">
      <c r="A47" s="7" t="s">
        <v>141</v>
      </c>
      <c r="B47" s="49" t="s">
        <v>142</v>
      </c>
      <c r="C47" s="51"/>
    </row>
    <row r="48" spans="1:3" ht="12.75">
      <c r="A48" s="4" t="s">
        <v>143</v>
      </c>
      <c r="B48" s="5" t="s">
        <v>144</v>
      </c>
      <c r="C48" s="13">
        <f>C49</f>
        <v>1002.1</v>
      </c>
    </row>
    <row r="49" spans="1:3" ht="30.75" customHeight="1">
      <c r="A49" s="4" t="s">
        <v>52</v>
      </c>
      <c r="B49" s="57" t="s">
        <v>53</v>
      </c>
      <c r="C49" s="13">
        <f>C50+C51+C52+C53</f>
        <v>1002.1</v>
      </c>
    </row>
    <row r="50" spans="1:3" ht="52.5" customHeight="1">
      <c r="A50" s="44" t="s">
        <v>145</v>
      </c>
      <c r="B50" s="49" t="s">
        <v>146</v>
      </c>
      <c r="C50" s="14">
        <v>1004.9</v>
      </c>
    </row>
    <row r="51" spans="1:3" ht="45.75" customHeight="1">
      <c r="A51" s="44" t="s">
        <v>147</v>
      </c>
      <c r="B51" s="49" t="s">
        <v>148</v>
      </c>
      <c r="C51" s="14">
        <v>-2.8</v>
      </c>
    </row>
    <row r="52" spans="1:3" ht="52.5" customHeight="1" hidden="1">
      <c r="A52" s="44" t="s">
        <v>149</v>
      </c>
      <c r="B52" s="49" t="s">
        <v>150</v>
      </c>
      <c r="C52" s="14"/>
    </row>
    <row r="53" spans="1:3" ht="25.5" customHeight="1" hidden="1">
      <c r="A53" s="44" t="s">
        <v>151</v>
      </c>
      <c r="B53" s="53" t="s">
        <v>152</v>
      </c>
      <c r="C53" s="14"/>
    </row>
    <row r="54" spans="1:3" ht="12.75">
      <c r="A54" s="4" t="s">
        <v>23</v>
      </c>
      <c r="B54" s="58" t="s">
        <v>153</v>
      </c>
      <c r="C54" s="13">
        <f>C56</f>
        <v>0.3</v>
      </c>
    </row>
    <row r="55" spans="1:3" ht="38.25">
      <c r="A55" s="4" t="s">
        <v>24</v>
      </c>
      <c r="B55" s="5" t="s">
        <v>154</v>
      </c>
      <c r="C55" s="13">
        <f>C56</f>
        <v>0.3</v>
      </c>
    </row>
    <row r="56" spans="1:4" ht="51.75" customHeight="1">
      <c r="A56" s="4" t="s">
        <v>25</v>
      </c>
      <c r="B56" s="5" t="s">
        <v>155</v>
      </c>
      <c r="C56" s="13">
        <f>C57</f>
        <v>0.3</v>
      </c>
      <c r="D56" s="36"/>
    </row>
    <row r="57" spans="1:3" ht="51" customHeight="1">
      <c r="A57" s="7" t="s">
        <v>156</v>
      </c>
      <c r="B57" s="53" t="s">
        <v>157</v>
      </c>
      <c r="C57" s="14">
        <v>0.3</v>
      </c>
    </row>
    <row r="58" spans="1:3" ht="28.5" customHeight="1" hidden="1">
      <c r="A58" s="4" t="s">
        <v>158</v>
      </c>
      <c r="B58" s="5" t="s">
        <v>159</v>
      </c>
      <c r="C58" s="13">
        <f>C59</f>
        <v>0</v>
      </c>
    </row>
    <row r="59" spans="1:3" ht="19.5" customHeight="1" hidden="1">
      <c r="A59" s="4" t="s">
        <v>160</v>
      </c>
      <c r="B59" s="5" t="s">
        <v>31</v>
      </c>
      <c r="C59" s="13">
        <f>C60</f>
        <v>0</v>
      </c>
    </row>
    <row r="60" spans="1:3" ht="26.25" customHeight="1" hidden="1">
      <c r="A60" s="4" t="s">
        <v>161</v>
      </c>
      <c r="B60" s="5" t="s">
        <v>162</v>
      </c>
      <c r="C60" s="13">
        <f>C61</f>
        <v>0</v>
      </c>
    </row>
    <row r="61" spans="1:3" ht="28.5" customHeight="1" hidden="1">
      <c r="A61" s="4" t="s">
        <v>163</v>
      </c>
      <c r="B61" s="5" t="s">
        <v>164</v>
      </c>
      <c r="C61" s="13">
        <f>C62</f>
        <v>0</v>
      </c>
    </row>
    <row r="62" spans="1:3" ht="27.75" customHeight="1" hidden="1">
      <c r="A62" s="7" t="s">
        <v>165</v>
      </c>
      <c r="B62" s="6" t="s">
        <v>166</v>
      </c>
      <c r="C62" s="56"/>
    </row>
    <row r="63" spans="1:3" ht="29.25" customHeight="1">
      <c r="A63" s="4" t="s">
        <v>2</v>
      </c>
      <c r="B63" s="5" t="s">
        <v>167</v>
      </c>
      <c r="C63" s="13">
        <f>C64</f>
        <v>322.2</v>
      </c>
    </row>
    <row r="64" spans="1:3" ht="76.5">
      <c r="A64" s="4" t="s">
        <v>168</v>
      </c>
      <c r="B64" s="5" t="s">
        <v>169</v>
      </c>
      <c r="C64" s="13">
        <f>C65</f>
        <v>322.2</v>
      </c>
    </row>
    <row r="65" spans="1:3" ht="63.75">
      <c r="A65" s="4" t="s">
        <v>170</v>
      </c>
      <c r="B65" s="47" t="s">
        <v>171</v>
      </c>
      <c r="C65" s="13">
        <f>C67+C66</f>
        <v>322.2</v>
      </c>
    </row>
    <row r="66" spans="1:3" ht="63.75">
      <c r="A66" s="9" t="s">
        <v>273</v>
      </c>
      <c r="B66" s="10" t="s">
        <v>274</v>
      </c>
      <c r="C66" s="51">
        <v>286.8</v>
      </c>
    </row>
    <row r="67" spans="1:3" ht="51.75" customHeight="1">
      <c r="A67" s="7" t="s">
        <v>172</v>
      </c>
      <c r="B67" s="53" t="s">
        <v>173</v>
      </c>
      <c r="C67" s="14">
        <v>35.4</v>
      </c>
    </row>
    <row r="68" spans="1:3" ht="25.5">
      <c r="A68" s="58" t="s">
        <v>54</v>
      </c>
      <c r="B68" s="5" t="s">
        <v>174</v>
      </c>
      <c r="C68" s="13">
        <f>C69</f>
        <v>227.7</v>
      </c>
    </row>
    <row r="69" spans="1:3" ht="12.75">
      <c r="A69" s="59" t="s">
        <v>275</v>
      </c>
      <c r="B69" s="5" t="s">
        <v>276</v>
      </c>
      <c r="C69" s="13">
        <f>C70</f>
        <v>227.7</v>
      </c>
    </row>
    <row r="70" spans="1:3" ht="12.75">
      <c r="A70" s="59" t="s">
        <v>277</v>
      </c>
      <c r="B70" s="5" t="s">
        <v>278</v>
      </c>
      <c r="C70" s="13">
        <f>C71</f>
        <v>227.7</v>
      </c>
    </row>
    <row r="71" spans="1:3" s="60" customFormat="1" ht="25.5">
      <c r="A71" s="89" t="s">
        <v>279</v>
      </c>
      <c r="B71" s="6" t="s">
        <v>280</v>
      </c>
      <c r="C71" s="51">
        <v>227.7</v>
      </c>
    </row>
    <row r="72" spans="1:3" ht="25.5" hidden="1">
      <c r="A72" s="58" t="s">
        <v>26</v>
      </c>
      <c r="B72" s="5" t="s">
        <v>175</v>
      </c>
      <c r="C72" s="13">
        <f>C73</f>
        <v>0</v>
      </c>
    </row>
    <row r="73" spans="1:3" ht="51" hidden="1">
      <c r="A73" s="4" t="s">
        <v>176</v>
      </c>
      <c r="B73" s="5" t="s">
        <v>177</v>
      </c>
      <c r="C73" s="13">
        <f>C74</f>
        <v>0</v>
      </c>
    </row>
    <row r="74" spans="1:3" ht="25.5" hidden="1">
      <c r="A74" s="4" t="s">
        <v>178</v>
      </c>
      <c r="B74" s="5" t="s">
        <v>179</v>
      </c>
      <c r="C74" s="13">
        <f>C75</f>
        <v>0</v>
      </c>
    </row>
    <row r="75" spans="1:3" ht="38.25" hidden="1">
      <c r="A75" s="7" t="s">
        <v>42</v>
      </c>
      <c r="B75" s="6" t="s">
        <v>180</v>
      </c>
      <c r="C75" s="14"/>
    </row>
    <row r="76" spans="1:3" ht="12.75">
      <c r="A76" s="58" t="s">
        <v>34</v>
      </c>
      <c r="B76" s="5" t="s">
        <v>181</v>
      </c>
      <c r="C76" s="13">
        <f>C77+C79</f>
        <v>3</v>
      </c>
    </row>
    <row r="77" spans="1:3" ht="39" customHeight="1">
      <c r="A77" s="59" t="s">
        <v>281</v>
      </c>
      <c r="B77" s="5" t="s">
        <v>282</v>
      </c>
      <c r="C77" s="13">
        <f>C78</f>
        <v>2</v>
      </c>
    </row>
    <row r="78" spans="1:3" ht="44.25" customHeight="1">
      <c r="A78" s="91" t="s">
        <v>283</v>
      </c>
      <c r="B78" s="101" t="s">
        <v>284</v>
      </c>
      <c r="C78" s="14">
        <v>2</v>
      </c>
    </row>
    <row r="79" spans="1:3" ht="12.75">
      <c r="A79" s="90" t="s">
        <v>285</v>
      </c>
      <c r="B79" s="90" t="s">
        <v>286</v>
      </c>
      <c r="C79" s="13">
        <f>C80</f>
        <v>1</v>
      </c>
    </row>
    <row r="80" spans="1:3" ht="107.25" customHeight="1">
      <c r="A80" s="92" t="s">
        <v>287</v>
      </c>
      <c r="B80" s="102" t="s">
        <v>294</v>
      </c>
      <c r="C80" s="14">
        <v>1</v>
      </c>
    </row>
    <row r="81" spans="1:3" ht="21" customHeight="1">
      <c r="A81" s="4" t="s">
        <v>17</v>
      </c>
      <c r="B81" s="5" t="s">
        <v>30</v>
      </c>
      <c r="C81" s="13">
        <f>C82+C99+C102+C104</f>
        <v>3222.8</v>
      </c>
    </row>
    <row r="82" spans="1:3" ht="27.75" customHeight="1">
      <c r="A82" s="4" t="s">
        <v>7</v>
      </c>
      <c r="B82" s="5" t="s">
        <v>182</v>
      </c>
      <c r="C82" s="13">
        <f>C83+C91+C94+C88</f>
        <v>3222.8</v>
      </c>
    </row>
    <row r="83" spans="1:3" ht="20.25" customHeight="1">
      <c r="A83" s="4" t="s">
        <v>261</v>
      </c>
      <c r="B83" s="5" t="s">
        <v>238</v>
      </c>
      <c r="C83" s="13">
        <f>C84+C86</f>
        <v>1544</v>
      </c>
    </row>
    <row r="84" spans="1:3" ht="20.25" customHeight="1">
      <c r="A84" s="4" t="s">
        <v>262</v>
      </c>
      <c r="B84" s="5" t="s">
        <v>183</v>
      </c>
      <c r="C84" s="13">
        <f>C85</f>
        <v>1544</v>
      </c>
    </row>
    <row r="85" spans="1:3" ht="26.25" customHeight="1">
      <c r="A85" s="7" t="s">
        <v>263</v>
      </c>
      <c r="B85" s="6" t="s">
        <v>239</v>
      </c>
      <c r="C85" s="14">
        <v>1544</v>
      </c>
    </row>
    <row r="86" spans="1:3" s="61" customFormat="1" ht="26.25" customHeight="1" hidden="1">
      <c r="A86" s="4" t="s">
        <v>264</v>
      </c>
      <c r="B86" s="5" t="s">
        <v>184</v>
      </c>
      <c r="C86" s="13">
        <f>C87</f>
        <v>0</v>
      </c>
    </row>
    <row r="87" spans="1:3" ht="26.25" customHeight="1" hidden="1">
      <c r="A87" s="7" t="s">
        <v>265</v>
      </c>
      <c r="B87" s="10" t="s">
        <v>260</v>
      </c>
      <c r="C87" s="14"/>
    </row>
    <row r="88" spans="1:3" ht="29.25" customHeight="1">
      <c r="A88" s="4" t="s">
        <v>289</v>
      </c>
      <c r="B88" s="5" t="s">
        <v>185</v>
      </c>
      <c r="C88" s="13">
        <f>C89+C90</f>
        <v>0</v>
      </c>
    </row>
    <row r="89" spans="1:3" ht="38.25">
      <c r="A89" s="7" t="s">
        <v>288</v>
      </c>
      <c r="B89" s="6" t="s">
        <v>290</v>
      </c>
      <c r="C89" s="51"/>
    </row>
    <row r="90" spans="1:3" ht="44.25" customHeight="1" hidden="1">
      <c r="A90" s="9" t="s">
        <v>242</v>
      </c>
      <c r="B90" s="10" t="s">
        <v>243</v>
      </c>
      <c r="C90" s="14"/>
    </row>
    <row r="91" spans="1:3" ht="18.75" customHeight="1">
      <c r="A91" s="4" t="s">
        <v>266</v>
      </c>
      <c r="B91" s="5" t="s">
        <v>240</v>
      </c>
      <c r="C91" s="13">
        <f>SUM(C92:C93)</f>
        <v>89.5</v>
      </c>
    </row>
    <row r="92" spans="1:3" ht="27" customHeight="1">
      <c r="A92" s="7" t="s">
        <v>267</v>
      </c>
      <c r="B92" s="6" t="s">
        <v>77</v>
      </c>
      <c r="C92" s="51">
        <v>3.7</v>
      </c>
    </row>
    <row r="93" spans="1:3" ht="31.5" customHeight="1">
      <c r="A93" s="7" t="s">
        <v>268</v>
      </c>
      <c r="B93" s="6" t="s">
        <v>241</v>
      </c>
      <c r="C93" s="14">
        <v>85.8</v>
      </c>
    </row>
    <row r="94" spans="1:3" ht="18" customHeight="1">
      <c r="A94" s="4" t="s">
        <v>269</v>
      </c>
      <c r="B94" s="5" t="s">
        <v>4</v>
      </c>
      <c r="C94" s="13">
        <f>C95+C98+C96+C97</f>
        <v>1589.3000000000002</v>
      </c>
    </row>
    <row r="95" spans="1:3" ht="55.5" customHeight="1">
      <c r="A95" s="9" t="s">
        <v>270</v>
      </c>
      <c r="B95" s="10" t="s">
        <v>186</v>
      </c>
      <c r="C95" s="14">
        <v>623.2</v>
      </c>
    </row>
    <row r="96" spans="1:3" ht="41.25" customHeight="1" hidden="1">
      <c r="A96" s="9" t="s">
        <v>244</v>
      </c>
      <c r="B96" s="10" t="s">
        <v>245</v>
      </c>
      <c r="C96" s="14"/>
    </row>
    <row r="97" spans="1:3" ht="55.5" customHeight="1" hidden="1">
      <c r="A97" s="34" t="s">
        <v>246</v>
      </c>
      <c r="B97" s="10" t="s">
        <v>247</v>
      </c>
      <c r="C97" s="14"/>
    </row>
    <row r="98" spans="1:3" ht="16.5" customHeight="1">
      <c r="A98" s="7" t="s">
        <v>271</v>
      </c>
      <c r="B98" s="52" t="s">
        <v>187</v>
      </c>
      <c r="C98" s="14">
        <v>966.1</v>
      </c>
    </row>
    <row r="99" spans="1:3" ht="12.75" hidden="1">
      <c r="A99" s="4" t="s">
        <v>82</v>
      </c>
      <c r="B99" s="5" t="s">
        <v>188</v>
      </c>
      <c r="C99" s="13">
        <f>C101</f>
        <v>0</v>
      </c>
    </row>
    <row r="100" spans="1:3" ht="25.5" hidden="1">
      <c r="A100" s="4" t="s">
        <v>189</v>
      </c>
      <c r="B100" s="5" t="s">
        <v>84</v>
      </c>
      <c r="C100" s="13">
        <f>C101</f>
        <v>0</v>
      </c>
    </row>
    <row r="101" spans="1:3" ht="12.75" hidden="1">
      <c r="A101" s="7" t="s">
        <v>83</v>
      </c>
      <c r="B101" s="6" t="s">
        <v>84</v>
      </c>
      <c r="C101" s="14"/>
    </row>
    <row r="102" spans="1:3" ht="41.25" customHeight="1" hidden="1">
      <c r="A102" s="4" t="s">
        <v>190</v>
      </c>
      <c r="B102" s="5" t="s">
        <v>191</v>
      </c>
      <c r="C102" s="13">
        <f>C103</f>
        <v>0</v>
      </c>
    </row>
    <row r="103" spans="1:3" ht="38.25" hidden="1">
      <c r="A103" s="7" t="s">
        <v>248</v>
      </c>
      <c r="B103" s="10" t="s">
        <v>249</v>
      </c>
      <c r="C103" s="14"/>
    </row>
    <row r="104" spans="1:3" ht="38.25" hidden="1">
      <c r="A104" s="4" t="s">
        <v>190</v>
      </c>
      <c r="B104" s="5" t="s">
        <v>191</v>
      </c>
      <c r="C104" s="13">
        <f>C105</f>
        <v>0</v>
      </c>
    </row>
    <row r="105" spans="1:3" ht="38.25" hidden="1">
      <c r="A105" s="7" t="s">
        <v>47</v>
      </c>
      <c r="B105" s="6" t="s">
        <v>48</v>
      </c>
      <c r="C105" s="14"/>
    </row>
    <row r="106" spans="1:3" ht="15" customHeight="1">
      <c r="A106" s="7"/>
      <c r="B106" s="5" t="s">
        <v>15</v>
      </c>
      <c r="C106" s="13">
        <f>C12+C81</f>
        <v>9064.3</v>
      </c>
    </row>
    <row r="107" ht="12.75">
      <c r="A107" s="62"/>
    </row>
  </sheetData>
  <sheetProtection/>
  <mergeCells count="10">
    <mergeCell ref="A8:C8"/>
    <mergeCell ref="A10:A11"/>
    <mergeCell ref="B10:B11"/>
    <mergeCell ref="C10:C11"/>
    <mergeCell ref="B1:C1"/>
    <mergeCell ref="B2:C2"/>
    <mergeCell ref="B3:C3"/>
    <mergeCell ref="B4:C4"/>
    <mergeCell ref="A6:C6"/>
    <mergeCell ref="A7:C7"/>
  </mergeCells>
  <printOptions/>
  <pageMargins left="0.3937007874015748" right="0.1968503937007874" top="0.3937007874015748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49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74.375" style="0" customWidth="1"/>
    <col min="2" max="2" width="6.625" style="0" customWidth="1"/>
    <col min="3" max="3" width="30.375" style="0" customWidth="1"/>
    <col min="4" max="4" width="11.625" style="0" customWidth="1"/>
    <col min="5" max="5" width="11.875" style="0" customWidth="1"/>
  </cols>
  <sheetData>
    <row r="2" spans="3:6" ht="12.75">
      <c r="C2" s="116" t="s">
        <v>192</v>
      </c>
      <c r="D2" s="116"/>
      <c r="E2" s="116"/>
      <c r="F2" s="116"/>
    </row>
    <row r="3" spans="3:6" ht="12.75">
      <c r="C3" s="116" t="s">
        <v>193</v>
      </c>
      <c r="D3" s="116"/>
      <c r="E3" s="116"/>
      <c r="F3" s="116"/>
    </row>
    <row r="4" spans="3:6" ht="12.75">
      <c r="C4" s="116" t="s">
        <v>321</v>
      </c>
      <c r="D4" s="116"/>
      <c r="E4" s="116"/>
      <c r="F4" s="116"/>
    </row>
    <row r="6" spans="1:6" ht="12.75">
      <c r="A6" s="131" t="s">
        <v>194</v>
      </c>
      <c r="B6" s="131"/>
      <c r="C6" s="131"/>
      <c r="D6" s="131"/>
      <c r="E6" s="131"/>
      <c r="F6" s="131"/>
    </row>
    <row r="7" spans="1:6" ht="12.75">
      <c r="A7" s="131" t="s">
        <v>195</v>
      </c>
      <c r="B7" s="131"/>
      <c r="C7" s="131"/>
      <c r="D7" s="131"/>
      <c r="E7" s="131"/>
      <c r="F7" s="131"/>
    </row>
    <row r="8" spans="1:6" ht="12.75">
      <c r="A8" s="131" t="s">
        <v>196</v>
      </c>
      <c r="B8" s="131"/>
      <c r="C8" s="131"/>
      <c r="D8" s="131"/>
      <c r="E8" s="131"/>
      <c r="F8" s="131"/>
    </row>
    <row r="10" ht="12.75">
      <c r="E10" s="8" t="s">
        <v>197</v>
      </c>
    </row>
    <row r="11" spans="1:6" ht="55.5" customHeight="1">
      <c r="A11" s="63" t="s">
        <v>198</v>
      </c>
      <c r="B11" s="64" t="s">
        <v>199</v>
      </c>
      <c r="C11" s="35" t="s">
        <v>200</v>
      </c>
      <c r="D11" s="64" t="s">
        <v>201</v>
      </c>
      <c r="E11" s="35" t="s">
        <v>202</v>
      </c>
      <c r="F11" s="35" t="s">
        <v>203</v>
      </c>
    </row>
    <row r="12" spans="1:6" ht="19.5" customHeight="1">
      <c r="A12" s="65" t="s">
        <v>204</v>
      </c>
      <c r="B12" s="8">
        <v>500</v>
      </c>
      <c r="C12" s="66" t="s">
        <v>205</v>
      </c>
      <c r="D12" s="96">
        <f>D14+D19</f>
        <v>84.79999999999927</v>
      </c>
      <c r="E12" s="68">
        <f>E14+E19</f>
        <v>-382.59999999999854</v>
      </c>
      <c r="F12" s="73">
        <f>E12/D12</f>
        <v>-4.5117924528302105</v>
      </c>
    </row>
    <row r="13" spans="1:6" ht="16.5" customHeight="1">
      <c r="A13" s="70" t="s">
        <v>206</v>
      </c>
      <c r="B13" s="71">
        <v>700</v>
      </c>
      <c r="C13" s="9" t="s">
        <v>207</v>
      </c>
      <c r="D13" s="97">
        <f>D15+D20</f>
        <v>84.79999999999927</v>
      </c>
      <c r="E13" s="72">
        <f>E15+E20</f>
        <v>-382.59999999999854</v>
      </c>
      <c r="F13" s="73">
        <f>E13/D13</f>
        <v>-4.5117924528302105</v>
      </c>
    </row>
    <row r="14" spans="1:6" ht="16.5" customHeight="1">
      <c r="A14" s="65" t="s">
        <v>208</v>
      </c>
      <c r="B14" s="8">
        <v>700</v>
      </c>
      <c r="C14" s="66" t="s">
        <v>209</v>
      </c>
      <c r="D14" s="96">
        <v>-8859.054</v>
      </c>
      <c r="E14" s="68">
        <v>-9064.3</v>
      </c>
      <c r="F14" s="69">
        <f>E14/D14</f>
        <v>1.023167936441069</v>
      </c>
    </row>
    <row r="15" spans="1:6" ht="17.25" customHeight="1">
      <c r="A15" s="70" t="s">
        <v>210</v>
      </c>
      <c r="B15" s="71">
        <v>710</v>
      </c>
      <c r="C15" s="9" t="s">
        <v>211</v>
      </c>
      <c r="D15" s="98">
        <v>-8859.054</v>
      </c>
      <c r="E15" s="72">
        <v>-9064.3</v>
      </c>
      <c r="F15" s="73">
        <f aca="true" t="shared" si="0" ref="F15:F21">E15/D15</f>
        <v>1.023167936441069</v>
      </c>
    </row>
    <row r="16" spans="1:6" ht="17.25" customHeight="1">
      <c r="A16" s="65" t="s">
        <v>212</v>
      </c>
      <c r="B16" s="8">
        <v>710</v>
      </c>
      <c r="C16" s="66" t="s">
        <v>213</v>
      </c>
      <c r="D16" s="97">
        <v>-8859.054</v>
      </c>
      <c r="E16" s="67">
        <v>-9064.3</v>
      </c>
      <c r="F16" s="69">
        <f t="shared" si="0"/>
        <v>1.023167936441069</v>
      </c>
    </row>
    <row r="17" spans="1:6" ht="16.5" customHeight="1">
      <c r="A17" s="70" t="s">
        <v>214</v>
      </c>
      <c r="B17" s="71">
        <v>710</v>
      </c>
      <c r="C17" s="9" t="s">
        <v>215</v>
      </c>
      <c r="D17" s="98"/>
      <c r="E17" s="72"/>
      <c r="F17" s="73"/>
    </row>
    <row r="18" spans="1:6" ht="16.5" customHeight="1">
      <c r="A18" s="65" t="s">
        <v>216</v>
      </c>
      <c r="B18" s="8">
        <v>710</v>
      </c>
      <c r="C18" s="66" t="s">
        <v>217</v>
      </c>
      <c r="D18" s="98">
        <v>-8859.054</v>
      </c>
      <c r="E18" s="72">
        <v>-9064.3</v>
      </c>
      <c r="F18" s="69">
        <f t="shared" si="0"/>
        <v>1.023167936441069</v>
      </c>
    </row>
    <row r="19" spans="1:6" ht="17.25" customHeight="1">
      <c r="A19" s="70" t="s">
        <v>218</v>
      </c>
      <c r="B19" s="71">
        <v>700</v>
      </c>
      <c r="C19" s="9" t="s">
        <v>219</v>
      </c>
      <c r="D19" s="99">
        <v>8943.854</v>
      </c>
      <c r="E19" s="72">
        <v>8681.7</v>
      </c>
      <c r="F19" s="73">
        <f t="shared" si="0"/>
        <v>0.9706889222476128</v>
      </c>
    </row>
    <row r="20" spans="1:6" ht="18" customHeight="1">
      <c r="A20" s="65" t="s">
        <v>220</v>
      </c>
      <c r="B20" s="8">
        <v>720</v>
      </c>
      <c r="C20" s="66" t="s">
        <v>221</v>
      </c>
      <c r="D20" s="99">
        <v>8943.854</v>
      </c>
      <c r="E20" s="72">
        <v>8681.7</v>
      </c>
      <c r="F20" s="69">
        <f t="shared" si="0"/>
        <v>0.9706889222476128</v>
      </c>
    </row>
    <row r="21" spans="1:6" ht="17.25" customHeight="1">
      <c r="A21" s="70" t="s">
        <v>222</v>
      </c>
      <c r="B21" s="71">
        <v>720</v>
      </c>
      <c r="C21" s="9" t="s">
        <v>223</v>
      </c>
      <c r="D21" s="99">
        <v>8943.854</v>
      </c>
      <c r="E21" s="72">
        <v>8681.7</v>
      </c>
      <c r="F21" s="73">
        <f t="shared" si="0"/>
        <v>0.9706889222476128</v>
      </c>
    </row>
    <row r="22" spans="1:6" ht="18.75" customHeight="1">
      <c r="A22" s="65" t="s">
        <v>224</v>
      </c>
      <c r="B22" s="8">
        <v>720</v>
      </c>
      <c r="C22" s="66" t="s">
        <v>225</v>
      </c>
      <c r="D22" s="100"/>
      <c r="E22" s="88"/>
      <c r="F22" s="73"/>
    </row>
    <row r="23" spans="1:6" ht="17.25" customHeight="1">
      <c r="A23" s="70" t="s">
        <v>226</v>
      </c>
      <c r="B23" s="71">
        <v>720</v>
      </c>
      <c r="C23" s="9" t="s">
        <v>227</v>
      </c>
      <c r="D23" s="99">
        <v>8943.854</v>
      </c>
      <c r="E23" s="72">
        <v>8681.7</v>
      </c>
      <c r="F23" s="73">
        <f>E23/D23</f>
        <v>0.9706889222476128</v>
      </c>
    </row>
    <row r="24" spans="2:6" ht="12.75">
      <c r="B24" s="8"/>
      <c r="C24" s="8"/>
      <c r="D24" s="8"/>
      <c r="E24" s="8"/>
      <c r="F24" s="8"/>
    </row>
    <row r="25" spans="2:6" ht="12.75">
      <c r="B25" s="8"/>
      <c r="C25" s="8"/>
      <c r="D25" s="8"/>
      <c r="E25" s="8"/>
      <c r="F25" s="8"/>
    </row>
    <row r="26" spans="2:6" ht="12.75">
      <c r="B26" s="8"/>
      <c r="C26" s="8"/>
      <c r="D26" s="8"/>
      <c r="E26" s="8"/>
      <c r="F26" s="8"/>
    </row>
    <row r="27" spans="1:6" ht="12.75">
      <c r="A27" s="75"/>
      <c r="B27" s="75"/>
      <c r="C27" s="75"/>
      <c r="D27" s="8"/>
      <c r="E27" s="8"/>
      <c r="F27" s="8"/>
    </row>
    <row r="28" spans="1:6" ht="12.75">
      <c r="A28" s="75"/>
      <c r="B28" s="75"/>
      <c r="C28" s="75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  <row r="40" spans="2:6" ht="12.75">
      <c r="B40" s="8"/>
      <c r="C40" s="8"/>
      <c r="D40" s="8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  <row r="43" spans="2:6" ht="12.75">
      <c r="B43" s="8"/>
      <c r="C43" s="8"/>
      <c r="D43" s="8"/>
      <c r="E43" s="8"/>
      <c r="F43" s="8"/>
    </row>
    <row r="44" spans="2:6" ht="12.75">
      <c r="B44" s="8"/>
      <c r="C44" s="8"/>
      <c r="D44" s="8"/>
      <c r="E44" s="8"/>
      <c r="F44" s="8"/>
    </row>
    <row r="45" spans="2:6" ht="12.75">
      <c r="B45" s="8"/>
      <c r="C45" s="8"/>
      <c r="D45" s="8"/>
      <c r="E45" s="8"/>
      <c r="F45" s="8"/>
    </row>
    <row r="46" spans="2:6" ht="12.75">
      <c r="B46" s="8"/>
      <c r="C46" s="8"/>
      <c r="D46" s="8"/>
      <c r="E46" s="8"/>
      <c r="F46" s="8"/>
    </row>
    <row r="47" spans="2:6" ht="12.75">
      <c r="B47" s="8"/>
      <c r="C47" s="8"/>
      <c r="D47" s="8"/>
      <c r="E47" s="8"/>
      <c r="F47" s="8"/>
    </row>
    <row r="48" spans="2:6" ht="12.75">
      <c r="B48" s="8"/>
      <c r="C48" s="8"/>
      <c r="D48" s="8"/>
      <c r="E48" s="8"/>
      <c r="F48" s="8"/>
    </row>
    <row r="49" spans="2:6" ht="12.75">
      <c r="B49" s="8"/>
      <c r="C49" s="8"/>
      <c r="D49" s="8"/>
      <c r="E49" s="8"/>
      <c r="F49" s="8"/>
    </row>
  </sheetData>
  <sheetProtection/>
  <mergeCells count="6">
    <mergeCell ref="C2:F2"/>
    <mergeCell ref="C3:F3"/>
    <mergeCell ref="C4:F4"/>
    <mergeCell ref="A6:F6"/>
    <mergeCell ref="A7:F7"/>
    <mergeCell ref="A8:F8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4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4.375" style="0" customWidth="1"/>
    <col min="2" max="2" width="27.625" style="0" customWidth="1"/>
    <col min="3" max="3" width="12.75390625" style="0" customWidth="1"/>
    <col min="4" max="4" width="11.625" style="0" customWidth="1"/>
  </cols>
  <sheetData>
    <row r="2" spans="2:4" ht="12.75">
      <c r="B2" s="137" t="s">
        <v>228</v>
      </c>
      <c r="C2" s="137"/>
      <c r="D2" s="11"/>
    </row>
    <row r="3" spans="2:4" ht="12.75">
      <c r="B3" s="137" t="s">
        <v>193</v>
      </c>
      <c r="C3" s="137"/>
      <c r="D3" s="76"/>
    </row>
    <row r="4" spans="2:4" ht="12.75">
      <c r="B4" s="137" t="s">
        <v>322</v>
      </c>
      <c r="C4" s="137"/>
      <c r="D4" s="76"/>
    </row>
    <row r="6" spans="1:4" ht="12.75">
      <c r="A6" s="138" t="s">
        <v>229</v>
      </c>
      <c r="B6" s="138"/>
      <c r="C6" s="138"/>
      <c r="D6" s="138"/>
    </row>
    <row r="7" spans="1:4" ht="12.75">
      <c r="A7" s="138" t="s">
        <v>317</v>
      </c>
      <c r="B7" s="138"/>
      <c r="C7" s="138"/>
      <c r="D7" s="138"/>
    </row>
    <row r="8" spans="1:4" ht="12.75">
      <c r="A8" s="131"/>
      <c r="B8" s="131"/>
      <c r="C8" s="131"/>
      <c r="D8" s="131"/>
    </row>
    <row r="11" ht="12.75">
      <c r="D11" t="s">
        <v>93</v>
      </c>
    </row>
    <row r="12" spans="1:4" ht="17.25" customHeight="1">
      <c r="A12" s="118" t="s">
        <v>198</v>
      </c>
      <c r="B12" s="132" t="s">
        <v>230</v>
      </c>
      <c r="C12" s="134" t="s">
        <v>231</v>
      </c>
      <c r="D12" s="132" t="s">
        <v>318</v>
      </c>
    </row>
    <row r="13" spans="1:4" ht="37.5" customHeight="1">
      <c r="A13" s="119"/>
      <c r="B13" s="133"/>
      <c r="C13" s="135"/>
      <c r="D13" s="136"/>
    </row>
    <row r="14" spans="1:4" ht="15" customHeight="1">
      <c r="A14" s="63">
        <v>1</v>
      </c>
      <c r="B14" s="64">
        <v>2</v>
      </c>
      <c r="C14" s="35">
        <v>3</v>
      </c>
      <c r="D14" s="35">
        <v>4</v>
      </c>
    </row>
    <row r="15" spans="1:4" ht="24" customHeight="1">
      <c r="A15" s="2" t="s">
        <v>204</v>
      </c>
      <c r="B15" s="9" t="s">
        <v>205</v>
      </c>
      <c r="C15" s="97">
        <f>C16+C17</f>
        <v>84.79999999999927</v>
      </c>
      <c r="D15" s="72">
        <f>D16+D17</f>
        <v>-382.59999999999854</v>
      </c>
    </row>
    <row r="16" spans="1:4" ht="30.75" customHeight="1">
      <c r="A16" s="10" t="s">
        <v>232</v>
      </c>
      <c r="B16" s="66" t="s">
        <v>233</v>
      </c>
      <c r="C16" s="74">
        <v>-8859.054</v>
      </c>
      <c r="D16" s="72">
        <v>-9064.3</v>
      </c>
    </row>
    <row r="17" spans="1:4" ht="28.5" customHeight="1">
      <c r="A17" s="10" t="s">
        <v>234</v>
      </c>
      <c r="B17" s="9" t="s">
        <v>235</v>
      </c>
      <c r="C17" s="71">
        <v>8943.854</v>
      </c>
      <c r="D17" s="72">
        <v>8681.7</v>
      </c>
    </row>
    <row r="18" spans="2:4" ht="12.75">
      <c r="B18" s="8"/>
      <c r="C18" s="8"/>
      <c r="D18" s="8"/>
    </row>
    <row r="19" spans="2:4" ht="12.75">
      <c r="B19" s="8"/>
      <c r="C19" s="8"/>
      <c r="D19" s="8"/>
    </row>
    <row r="20" spans="1:4" ht="12.75">
      <c r="A20" s="76"/>
      <c r="B20" s="77"/>
      <c r="C20" s="78"/>
      <c r="D20" s="8"/>
    </row>
    <row r="21" spans="1:4" ht="12.75">
      <c r="A21" s="79"/>
      <c r="B21" s="80"/>
      <c r="C21" s="75"/>
      <c r="D21" s="8"/>
    </row>
    <row r="22" spans="1:4" ht="12.75">
      <c r="A22" s="75"/>
      <c r="B22" s="75"/>
      <c r="C22" s="75"/>
      <c r="D22" s="8"/>
    </row>
    <row r="23" spans="1:4" ht="12.75">
      <c r="A23" s="75"/>
      <c r="B23" s="75"/>
      <c r="C23" s="75"/>
      <c r="D23" s="8"/>
    </row>
    <row r="24" spans="2:4" ht="12.75">
      <c r="B24" s="8"/>
      <c r="C24" s="8"/>
      <c r="D24" s="8"/>
    </row>
    <row r="25" spans="2:4" ht="12.75">
      <c r="B25" s="8"/>
      <c r="C25" s="8"/>
      <c r="D25" s="8"/>
    </row>
    <row r="26" spans="2:4" ht="12.75">
      <c r="B26" s="8"/>
      <c r="C26" s="8"/>
      <c r="D26" s="8"/>
    </row>
    <row r="27" spans="2:4" ht="12.75">
      <c r="B27" s="8"/>
      <c r="C27" s="8"/>
      <c r="D27" s="8"/>
    </row>
    <row r="28" spans="2:4" ht="12.75">
      <c r="B28" s="8"/>
      <c r="C28" s="8"/>
      <c r="D28" s="8"/>
    </row>
    <row r="29" spans="2:4" ht="12.75">
      <c r="B29" s="8"/>
      <c r="C29" s="8"/>
      <c r="D29" s="8"/>
    </row>
    <row r="30" spans="2:4" ht="12.75">
      <c r="B30" s="8"/>
      <c r="C30" s="8"/>
      <c r="D30" s="8"/>
    </row>
    <row r="31" spans="2:4" ht="12.75">
      <c r="B31" s="8"/>
      <c r="C31" s="8"/>
      <c r="D31" s="8"/>
    </row>
    <row r="32" spans="2:4" ht="12.75">
      <c r="B32" s="8"/>
      <c r="C32" s="8"/>
      <c r="D32" s="8"/>
    </row>
    <row r="33" spans="2:4" ht="12.75">
      <c r="B33" s="8"/>
      <c r="C33" s="8"/>
      <c r="D33" s="8"/>
    </row>
    <row r="34" spans="2:4" ht="12.75">
      <c r="B34" s="8"/>
      <c r="C34" s="8"/>
      <c r="D34" s="8"/>
    </row>
    <row r="35" spans="2:4" ht="12.75">
      <c r="B35" s="8"/>
      <c r="C35" s="8"/>
      <c r="D35" s="8"/>
    </row>
    <row r="36" spans="2:4" ht="12.75">
      <c r="B36" s="8"/>
      <c r="C36" s="8"/>
      <c r="D36" s="8"/>
    </row>
    <row r="37" spans="2:4" ht="12.75">
      <c r="B37" s="8"/>
      <c r="C37" s="8"/>
      <c r="D37" s="8"/>
    </row>
    <row r="38" spans="2:4" ht="12.75">
      <c r="B38" s="8"/>
      <c r="C38" s="8"/>
      <c r="D38" s="8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2:4" ht="12.75">
      <c r="B42" s="8"/>
      <c r="C42" s="8"/>
      <c r="D42" s="8"/>
    </row>
  </sheetData>
  <sheetProtection/>
  <mergeCells count="10">
    <mergeCell ref="A12:A13"/>
    <mergeCell ref="B12:B13"/>
    <mergeCell ref="C12:C13"/>
    <mergeCell ref="D12:D13"/>
    <mergeCell ref="B2:C2"/>
    <mergeCell ref="B3:C3"/>
    <mergeCell ref="B4:C4"/>
    <mergeCell ref="A6:D6"/>
    <mergeCell ref="A7:D7"/>
    <mergeCell ref="A8:D8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User</cp:lastModifiedBy>
  <cp:lastPrinted>2022-02-09T08:19:20Z</cp:lastPrinted>
  <dcterms:created xsi:type="dcterms:W3CDTF">2003-01-27T11:57:13Z</dcterms:created>
  <dcterms:modified xsi:type="dcterms:W3CDTF">2022-04-05T07:13:02Z</dcterms:modified>
  <cp:category/>
  <cp:version/>
  <cp:contentType/>
  <cp:contentStatus/>
</cp:coreProperties>
</file>