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tabRatio="602" activeTab="0"/>
  </bookViews>
  <sheets>
    <sheet name="Таблица №1" sheetId="1" r:id="rId1"/>
  </sheets>
  <definedNames/>
  <calcPr fullCalcOnLoad="1"/>
</workbook>
</file>

<file path=xl/sharedStrings.xml><?xml version="1.0" encoding="utf-8"?>
<sst xmlns="http://schemas.openxmlformats.org/spreadsheetml/2006/main" count="131" uniqueCount="127">
  <si>
    <t xml:space="preserve">Налоги  на прибыль, доходы </t>
  </si>
  <si>
    <t>Доходы от  использования   имущества,  находящегося в государственной и муниципальной собственности</t>
  </si>
  <si>
    <t>000 1 11 00000 00 0000 000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</si>
  <si>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</si>
  <si>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</si>
  <si>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классификации</t>
  </si>
  <si>
    <t>Наименование</t>
  </si>
  <si>
    <t>000 2 02 00000 00 0000 000</t>
  </si>
  <si>
    <t>000 1 06 06000 00 0000 110</t>
  </si>
  <si>
    <t>000 1 01 00000 00 0000 000</t>
  </si>
  <si>
    <t>000 1 06 00000 00 0000 000</t>
  </si>
  <si>
    <t>000 1 11 05000 00 0000 120</t>
  </si>
  <si>
    <t>Единый сельскохозяйственный налог</t>
  </si>
  <si>
    <t>000 1 05 00000 00 0000 000</t>
  </si>
  <si>
    <t>Налоги на совокупный доход</t>
  </si>
  <si>
    <t>Земельный налог</t>
  </si>
  <si>
    <t>ИТОГО ДОХОДОВ ПО БЮДЖЕТУ</t>
  </si>
  <si>
    <t>000 1 06 01030 10 0000 110</t>
  </si>
  <si>
    <t>000 2 00 00000 00 0000 000</t>
  </si>
  <si>
    <t>Коды</t>
  </si>
  <si>
    <t>бюджетной</t>
  </si>
  <si>
    <t>000 1 00 00000 00 0000 000</t>
  </si>
  <si>
    <t>ДОХОДЫ</t>
  </si>
  <si>
    <t>Исполнение бюджета по доходам</t>
  </si>
  <si>
    <t>000 1 08 00000 00 0000 000</t>
  </si>
  <si>
    <t>000 1 08 04000 01 0000 110</t>
  </si>
  <si>
    <t>000 1 08 04020 01 0000 110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</si>
  <si>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</si>
  <si>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</si>
  <si>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</si>
  <si>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000 1 01 02010 01 0000 110</t>
  </si>
  <si>
    <t>БЕЗВОЗМЕЗДНЫЕ ПОСТУПЛЕНИЯ</t>
  </si>
  <si>
    <t>Налоги на имущество</t>
  </si>
  <si>
    <t>Налог на имущество физических лиц</t>
  </si>
  <si>
    <t>Государственная пошлина</t>
  </si>
  <si>
    <t>000 1 16 00000 00 0000 000</t>
  </si>
  <si>
    <t>Процент исполне-ния</t>
  </si>
  <si>
    <t>000 1 05 03010 01 0000 110</t>
  </si>
  <si>
    <t>000 1 06 01000 00 0000 110</t>
  </si>
  <si>
    <t>Налог на имущество физических лиц,  взимаемый по ставкам, применяемым к объектам налогообложения, расположенным в границах поселений</t>
  </si>
  <si>
    <t>Доходы, получаемые 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</si>
  <si>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000 1 11  05035 10 0000 120</t>
  </si>
  <si>
    <t>000 1 14 02050 10 0000 410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</si>
  <si>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</si>
  <si>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000 1 14 06013 10 0000 430</t>
  </si>
  <si>
    <t>Штрафы,  санкции, возмещение ущерба</t>
  </si>
  <si>
    <t>000 1 01 02030 01 0000 110</t>
  </si>
  <si>
    <t>000 1 03 00000 00 0000 000</t>
  </si>
  <si>
    <t>Налоги на товары (работы, услуги), реализуемые на территории Российской Федерации</t>
  </si>
  <si>
    <t>000 1 01 02020 01 0000 110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</si>
  <si>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</si>
  <si>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</si>
  <si>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</si>
  <si>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</si>
  <si>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000 1 13 00000 00 0000 000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</si>
  <si>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</si>
  <si>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000 1 05 03020 01 0000 110</t>
  </si>
  <si>
    <t>Единый сельскохозяйственный налог (за налоговый период, истекший до 1 января 2011 года)</t>
  </si>
  <si>
    <t>Государственная пошлина за совершение нотариальных действий (за исключением действий, 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</si>
  <si>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</si>
  <si>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Доходы от сдачи в аренду имущества, находящегося 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</si>
  <si>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000 1 17 01050 10 0000 180</t>
  </si>
  <si>
    <t>Невыясненные поступления, зачисляемые в бюджеты поселений</t>
  </si>
  <si>
    <t>Субсидия на поощрение победителй конкурса на лучшую организацию работы в представительных органах местного сомауправления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</si>
  <si>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</si>
  <si>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Таблица №1</t>
  </si>
  <si>
    <t xml:space="preserve"> - на реализацию переданных полномочий по водоснабжению</t>
  </si>
  <si>
    <t xml:space="preserve"> - на реализацию переданных полномочий по ЖКХ и землеустройству</t>
  </si>
  <si>
    <t xml:space="preserve">Дотации бюджетам бюджетной системы Российской Федерации </t>
  </si>
  <si>
    <t>000 2 02 20000 00 0000 151</t>
  </si>
  <si>
    <t>Субсидии бюджетам бюджетной системы Российской Федерации (межбюджетные субсидии)</t>
  </si>
  <si>
    <t>000 2 02 29999 10 0000 151</t>
  </si>
  <si>
    <t>Прочие субсидии бюджетам сельских поселений</t>
  </si>
  <si>
    <t>Субсидии на обеспечение сбалансированности местных бюджетов сельских поселений</t>
  </si>
  <si>
    <t xml:space="preserve">Субвенции 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</si>
  <si>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</si>
  <si>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</si>
  <si>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Межбюджетные трансферты, передаваемые бюджетам сельских поселений   из бюджетов муниципальных районов  на осуществление части полномочий по решению вопросов местного значения  в соответствии с заключенными соглашениями</t>
  </si>
  <si>
    <t>000 2 18 60010 10 0000 151</t>
  </si>
  <si>
    <t>Доходы от оказания платных услуг (работ) и компенсации затрат государства</t>
  </si>
  <si>
    <t>Прочие межбюджетные трансферты, передаваемые бюджетам сельских поселений</t>
  </si>
  <si>
    <t xml:space="preserve"> - СМИ</t>
  </si>
  <si>
    <t>000 2 19 60010 10 0000 151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</si>
  <si>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</si>
  <si>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</si>
  <si>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</si>
  <si>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</si>
  <si>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</si>
  <si>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</si>
  <si>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</si>
  <si>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</si>
  <si>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000 2 02 10000 00 0000 150</t>
  </si>
  <si>
    <t>000 2 02 15001 10 0000 150</t>
  </si>
  <si>
    <t>000 2 02 30000 00 0000 150</t>
  </si>
  <si>
    <t>000 2 02 30024 10 0000 150</t>
  </si>
  <si>
    <t>000 2 02 35118 10 0000 150</t>
  </si>
  <si>
    <t>000 2 02 40000 00 0000 150</t>
  </si>
  <si>
    <t>000 2 02 40014 10 0000 150</t>
  </si>
  <si>
    <t>000 2 02 49999 10 0000 150</t>
  </si>
  <si>
    <t>Дотации бюджетам сельских поселений на поддержку мер по обеспечению сбалансированности бюджетов</t>
  </si>
  <si>
    <t>000 2 02 15002 10 0000 150</t>
  </si>
  <si>
    <t>000 1 03 02232 01 0000 110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</si>
  <si>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</si>
  <si>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</si>
  <si>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</si>
  <si>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</si>
  <si>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</si>
  <si>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</si>
  <si>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</si>
  <si>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</si>
  <si>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</si>
  <si>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 xml:space="preserve"> - на передаваемые полномочия на содержание мест захоронений</t>
  </si>
  <si>
    <t>000 2 02 25467 10 0000 150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</si>
  <si>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</si>
  <si>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- на передаваемые полномочия на градостроительную деятельность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</si>
  <si>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</si>
  <si>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</si>
  <si>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которвх исчисление и уплата налога осуществляется в соответствии со статьями 227, 227.1 и 228 Налогового кодекса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</si>
  <si>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</si>
  <si>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сельских поселений  на осуществление  первичного  воинского учета  органами местного самоуправления поселений, муниципальных и городских округов</t>
  </si>
  <si>
    <t xml:space="preserve"> - содержание объектов благоустройства</t>
  </si>
  <si>
    <t xml:space="preserve"> - благоустройство</t>
  </si>
  <si>
    <t xml:space="preserve"> - прочие расходы на решение вопросов местного значения</t>
  </si>
  <si>
    <t xml:space="preserve"> по Лемешкинскому сельскому поселению  на 01.04.2023 года.</t>
  </si>
  <si>
    <t>Уточненный план на 2023год</t>
  </si>
  <si>
    <t>Фактически исполнено на 01.04.2023 года</t>
  </si>
  <si>
    <t>- содержание дорожной техники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</si>
</sst>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%"/>
    <numFmt numFmtId="183" formatCode="?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0" fillId="0" borderId="10" xfId="0" applyNumberForma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172" fontId="3" fillId="0" borderId="13" xfId="0" applyNumberFormat="1" applyFont="1" applyBorder="1" applyAlignment="1">
      <alignment horizontal="right"/>
    </xf>
    <xf numFmtId="182" fontId="3" fillId="0" borderId="13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2" fontId="0" fillId="0" borderId="10" xfId="0" applyNumberFormat="1" applyBorder="1" applyAlignment="1">
      <alignment horizontal="right"/>
    </xf>
    <xf numFmtId="182" fontId="0" fillId="0" borderId="13" xfId="0" applyNumberFormat="1" applyFont="1" applyBorder="1" applyAlignment="1">
      <alignment horizontal="right"/>
    </xf>
    <xf numFmtId="0" fontId="0" fillId="0" borderId="14" xfId="0" applyFill="1" applyBorder="1" applyAlignment="1">
      <alignment wrapText="1"/>
    </xf>
    <xf numFmtId="172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172" fontId="0" fillId="0" borderId="10" xfId="0" applyNumberFormat="1" applyFont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49" fontId="0" fillId="0" borderId="15" xfId="0" applyNumberFormat="1" applyFont="1" applyBorder="1" applyAlignment="1">
      <alignment horizontal="center" wrapText="1"/>
    </xf>
    <xf numFmtId="183" fontId="0" fillId="0" borderId="15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>
      <alignment wrapText="1"/>
    </xf>
    <xf numFmtId="2" fontId="3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4" xfId="0" applyBorder="1" applyAlignment="1">
      <alignment wrapText="1"/>
    </xf>
    <xf numFmtId="0" fontId="0" fillId="32" borderId="10" xfId="0" applyFill="1" applyBorder="1" applyAlignment="1">
      <alignment horizontal="center"/>
    </xf>
    <xf numFmtId="0" fontId="0" fillId="32" borderId="14" xfId="0" applyFill="1" applyBorder="1" applyAlignment="1">
      <alignment wrapText="1"/>
    </xf>
    <xf numFmtId="49" fontId="6" fillId="0" borderId="16" xfId="0" applyNumberFormat="1" applyFont="1" applyBorder="1" applyAlignment="1" applyProtection="1">
      <alignment horizontal="left" vertical="center" wrapText="1"/>
      <protection/>
    </xf>
    <xf numFmtId="172" fontId="0" fillId="0" borderId="0" xfId="0" applyNumberFormat="1" applyAlignment="1">
      <alignment/>
    </xf>
    <xf numFmtId="2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176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176" fontId="0" fillId="0" borderId="10" xfId="0" applyNumberFormat="1" applyFon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49" fontId="0" fillId="0" borderId="16" xfId="0" applyNumberForma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6" fontId="3" fillId="0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2:G84"/>
  <sheetViews>
    <sheetView tabSelected="1" zoomScalePageLayoutView="0" workbookViewId="0" topLeftCell="A45">
      <selection activeCell="D81" sqref="D81"/>
    </sheetView>
  </sheetViews>
  <sheetFormatPr defaultColWidth="9.00390625" defaultRowHeight="12.75"/>
  <cols>
    <col min="1" max="1" width="25.125" style="0" customWidth="1"/>
    <col min="2" max="2" width="63.00390625" style="0" customWidth="1"/>
    <col min="3" max="3" width="11.25390625" style="0" customWidth="1"/>
    <col min="4" max="4" width="11.00390625" style="0" customWidth="1"/>
    <col min="5" max="5" width="8.75390625" style="0" customWidth="1"/>
  </cols>
  <sheetData>
    <row r="2" spans="2:5" ht="12.75">
      <c r="B2" s="61"/>
      <c r="C2" s="61"/>
      <c r="D2" s="61"/>
      <c r="E2" s="61"/>
    </row>
    <row r="3" spans="2:5" ht="12.75">
      <c r="B3" s="61"/>
      <c r="C3" s="61"/>
      <c r="D3" s="61"/>
      <c r="E3" s="61"/>
    </row>
    <row r="4" spans="2:5" ht="12.75">
      <c r="B4" s="62" t="s">
        <v>65</v>
      </c>
      <c r="C4" s="62"/>
      <c r="D4" s="62"/>
      <c r="E4" s="62"/>
    </row>
    <row r="5" spans="2:5" ht="12.75">
      <c r="B5" s="61"/>
      <c r="C5" s="61"/>
      <c r="D5" s="61"/>
      <c r="E5" s="61"/>
    </row>
    <row r="6" spans="2:3" ht="12.75">
      <c r="B6" s="12"/>
      <c r="C6" s="12"/>
    </row>
    <row r="7" spans="2:3" ht="12.75">
      <c r="B7" s="12"/>
      <c r="C7" s="12"/>
    </row>
    <row r="8" ht="12.75">
      <c r="B8" s="15" t="s">
        <v>23</v>
      </c>
    </row>
    <row r="9" ht="12.75">
      <c r="B9" s="15" t="s">
        <v>123</v>
      </c>
    </row>
    <row r="10" spans="2:3" ht="12.75">
      <c r="B10" s="15"/>
      <c r="C10" s="8"/>
    </row>
    <row r="11" spans="1:5" ht="24.75" customHeight="1">
      <c r="A11" s="16" t="s">
        <v>19</v>
      </c>
      <c r="B11" s="57" t="s">
        <v>6</v>
      </c>
      <c r="C11" s="60" t="s">
        <v>124</v>
      </c>
      <c r="D11" s="60" t="s">
        <v>125</v>
      </c>
      <c r="E11" s="60" t="s">
        <v>36</v>
      </c>
    </row>
    <row r="12" spans="1:5" ht="24" customHeight="1">
      <c r="A12" s="17" t="s">
        <v>20</v>
      </c>
      <c r="B12" s="58"/>
      <c r="C12" s="60"/>
      <c r="D12" s="60"/>
      <c r="E12" s="60"/>
    </row>
    <row r="13" spans="1:5" ht="29.25" customHeight="1">
      <c r="A13" s="18" t="s">
        <v>5</v>
      </c>
      <c r="B13" s="59"/>
      <c r="C13" s="60"/>
      <c r="D13" s="60"/>
      <c r="E13" s="60"/>
    </row>
    <row r="14" spans="1:5" ht="20.25" customHeight="1">
      <c r="A14" s="1" t="s">
        <v>21</v>
      </c>
      <c r="B14" s="19" t="s">
        <v>22</v>
      </c>
      <c r="C14" s="25">
        <f>C15+C28+C31+C40+C46+C37+C19+C49+C44</f>
        <v>5168.4</v>
      </c>
      <c r="D14" s="25">
        <f>D15+D28+D31+D40+D46+D37+D19+D49+D44</f>
        <v>1030.6000000000001</v>
      </c>
      <c r="E14" s="26">
        <f>D14/C14</f>
        <v>0.19940407089234582</v>
      </c>
    </row>
    <row r="15" spans="1:5" ht="12.75">
      <c r="A15" s="1" t="s">
        <v>9</v>
      </c>
      <c r="B15" s="20" t="s">
        <v>0</v>
      </c>
      <c r="C15" s="27">
        <f>SUM(C16:C18)</f>
        <v>1291.1</v>
      </c>
      <c r="D15" s="27">
        <f>SUM(D16:D18)</f>
        <v>116.2</v>
      </c>
      <c r="E15" s="26">
        <f aca="true" t="shared" si="0" ref="E15:E81">D15/C15</f>
        <v>0.09000077453334367</v>
      </c>
    </row>
    <row r="16" spans="1:7" ht="63.75">
      <c r="A16" s="7" t="s">
        <v>30</v>
      </c>
      <c r="B16" s="6" t="s">
        <v>117</v>
      </c>
      <c r="C16" s="28">
        <v>1291.1</v>
      </c>
      <c r="D16" s="28">
        <v>116.2</v>
      </c>
      <c r="E16" s="29">
        <f t="shared" si="0"/>
        <v>0.09000077453334367</v>
      </c>
      <c r="G16" s="11"/>
    </row>
    <row r="17" spans="1:7" ht="89.25" hidden="1">
      <c r="A17" s="39" t="s">
        <v>49</v>
      </c>
      <c r="B17" s="40" t="s">
        <v>64</v>
      </c>
      <c r="C17" s="28"/>
      <c r="D17" s="28"/>
      <c r="E17" s="29"/>
      <c r="G17" s="11"/>
    </row>
    <row r="18" spans="1:7" ht="38.25" hidden="1">
      <c r="A18" s="7" t="s">
        <v>46</v>
      </c>
      <c r="B18" s="30" t="s">
        <v>55</v>
      </c>
      <c r="C18" s="28"/>
      <c r="D18" s="28"/>
      <c r="E18" s="29" t="e">
        <f t="shared" si="0"/>
        <v>#DIV/0!</v>
      </c>
      <c r="G18" s="11"/>
    </row>
    <row r="19" spans="1:7" ht="30.75" customHeight="1">
      <c r="A19" s="1" t="s">
        <v>47</v>
      </c>
      <c r="B19" s="3" t="s">
        <v>48</v>
      </c>
      <c r="C19" s="31">
        <f>C20+C22+C24+C26+C21+C23+C25+C27</f>
        <v>958.1</v>
      </c>
      <c r="D19" s="31">
        <f>D20+D22+D24+D26</f>
        <v>257.6</v>
      </c>
      <c r="E19" s="26">
        <f t="shared" si="0"/>
        <v>0.26886546289531366</v>
      </c>
      <c r="G19" s="11"/>
    </row>
    <row r="20" spans="1:7" ht="89.25">
      <c r="A20" s="24" t="s">
        <v>83</v>
      </c>
      <c r="B20" s="42" t="s">
        <v>84</v>
      </c>
      <c r="C20" s="28">
        <v>453.8</v>
      </c>
      <c r="D20" s="28">
        <v>132.4</v>
      </c>
      <c r="E20" s="29">
        <f t="shared" si="0"/>
        <v>0.29175848391361836</v>
      </c>
      <c r="G20" s="11"/>
    </row>
    <row r="21" spans="1:7" ht="89.25" hidden="1">
      <c r="A21" s="9" t="s">
        <v>101</v>
      </c>
      <c r="B21" s="45" t="s">
        <v>102</v>
      </c>
      <c r="C21" s="28"/>
      <c r="D21" s="28"/>
      <c r="E21" s="29"/>
      <c r="G21" s="11"/>
    </row>
    <row r="22" spans="1:7" ht="102">
      <c r="A22" s="24" t="s">
        <v>85</v>
      </c>
      <c r="B22" s="42" t="s">
        <v>86</v>
      </c>
      <c r="C22" s="28">
        <v>3.2</v>
      </c>
      <c r="D22" s="28">
        <v>0.6</v>
      </c>
      <c r="E22" s="29">
        <f t="shared" si="0"/>
        <v>0.18749999999999997</v>
      </c>
      <c r="G22" s="11"/>
    </row>
    <row r="23" spans="1:7" ht="102" hidden="1">
      <c r="A23" s="9" t="s">
        <v>103</v>
      </c>
      <c r="B23" s="45" t="s">
        <v>104</v>
      </c>
      <c r="C23" s="28"/>
      <c r="D23" s="28"/>
      <c r="E23" s="29"/>
      <c r="G23" s="11"/>
    </row>
    <row r="24" spans="1:7" ht="89.25">
      <c r="A24" s="24" t="s">
        <v>87</v>
      </c>
      <c r="B24" s="42" t="s">
        <v>88</v>
      </c>
      <c r="C24" s="28">
        <v>561</v>
      </c>
      <c r="D24" s="28">
        <v>141.6</v>
      </c>
      <c r="E24" s="29">
        <f t="shared" si="0"/>
        <v>0.25240641711229944</v>
      </c>
      <c r="G24" s="11"/>
    </row>
    <row r="25" spans="1:7" ht="89.25" hidden="1">
      <c r="A25" s="9" t="s">
        <v>105</v>
      </c>
      <c r="B25" s="45" t="s">
        <v>106</v>
      </c>
      <c r="C25" s="28"/>
      <c r="D25" s="28"/>
      <c r="E25" s="29"/>
      <c r="G25" s="11"/>
    </row>
    <row r="26" spans="1:7" ht="89.25">
      <c r="A26" s="24" t="s">
        <v>89</v>
      </c>
      <c r="B26" s="42" t="s">
        <v>90</v>
      </c>
      <c r="C26" s="28">
        <v>-59.9</v>
      </c>
      <c r="D26" s="28">
        <v>-17</v>
      </c>
      <c r="E26" s="29">
        <f t="shared" si="0"/>
        <v>0.2838063439065109</v>
      </c>
      <c r="G26" s="11"/>
    </row>
    <row r="27" spans="1:7" ht="89.25" hidden="1">
      <c r="A27" s="9" t="s">
        <v>107</v>
      </c>
      <c r="B27" s="45" t="s">
        <v>108</v>
      </c>
      <c r="C27" s="28"/>
      <c r="D27" s="28"/>
      <c r="E27" s="29"/>
      <c r="G27" s="11"/>
    </row>
    <row r="28" spans="1:5" ht="12.75">
      <c r="A28" s="1" t="s">
        <v>13</v>
      </c>
      <c r="B28" s="20" t="s">
        <v>14</v>
      </c>
      <c r="C28" s="27">
        <f>SUM(C29:C29)</f>
        <v>1344</v>
      </c>
      <c r="D28" s="27">
        <f>SUM(D29:D30)</f>
        <v>586.2</v>
      </c>
      <c r="E28" s="26">
        <f t="shared" si="0"/>
        <v>0.43616071428571435</v>
      </c>
    </row>
    <row r="29" spans="1:5" ht="14.25" customHeight="1">
      <c r="A29" s="9" t="s">
        <v>37</v>
      </c>
      <c r="B29" s="10" t="s">
        <v>12</v>
      </c>
      <c r="C29" s="28">
        <v>1344</v>
      </c>
      <c r="D29" s="28">
        <v>586.2</v>
      </c>
      <c r="E29" s="29">
        <f t="shared" si="0"/>
        <v>0.43616071428571435</v>
      </c>
    </row>
    <row r="30" spans="1:5" ht="25.5" hidden="1">
      <c r="A30" s="9" t="s">
        <v>56</v>
      </c>
      <c r="B30" s="10" t="s">
        <v>57</v>
      </c>
      <c r="C30" s="28"/>
      <c r="D30" s="28"/>
      <c r="E30" s="29"/>
    </row>
    <row r="31" spans="1:5" ht="12.75">
      <c r="A31" s="1" t="s">
        <v>10</v>
      </c>
      <c r="B31" s="2" t="s">
        <v>32</v>
      </c>
      <c r="C31" s="31">
        <f>C32+C34</f>
        <v>1065</v>
      </c>
      <c r="D31" s="31">
        <f>D32+D34</f>
        <v>-2.3999999999999995</v>
      </c>
      <c r="E31" s="26">
        <f t="shared" si="0"/>
        <v>-0.002253521126760563</v>
      </c>
    </row>
    <row r="32" spans="1:5" ht="12.75">
      <c r="A32" s="9" t="s">
        <v>38</v>
      </c>
      <c r="B32" s="33" t="s">
        <v>33</v>
      </c>
      <c r="C32" s="34">
        <f>C33</f>
        <v>146</v>
      </c>
      <c r="D32" s="34">
        <f>D33</f>
        <v>-9.1</v>
      </c>
      <c r="E32" s="29">
        <f t="shared" si="0"/>
        <v>-0.06232876712328767</v>
      </c>
    </row>
    <row r="33" spans="1:5" ht="37.5" customHeight="1">
      <c r="A33" s="9" t="s">
        <v>17</v>
      </c>
      <c r="B33" s="10" t="s">
        <v>39</v>
      </c>
      <c r="C33" s="28">
        <v>146</v>
      </c>
      <c r="D33" s="28">
        <v>-9.1</v>
      </c>
      <c r="E33" s="29">
        <f t="shared" si="0"/>
        <v>-0.06232876712328767</v>
      </c>
    </row>
    <row r="34" spans="1:5" ht="20.25" customHeight="1">
      <c r="A34" s="9" t="s">
        <v>8</v>
      </c>
      <c r="B34" s="10" t="s">
        <v>15</v>
      </c>
      <c r="C34" s="28">
        <f>C35+C36</f>
        <v>919</v>
      </c>
      <c r="D34" s="28">
        <f>D35+D36</f>
        <v>6.7</v>
      </c>
      <c r="E34" s="29">
        <f t="shared" si="0"/>
        <v>0.007290533188248096</v>
      </c>
    </row>
    <row r="35" spans="1:5" ht="33" customHeight="1">
      <c r="A35" s="7" t="s">
        <v>50</v>
      </c>
      <c r="B35" s="6" t="s">
        <v>51</v>
      </c>
      <c r="C35" s="28">
        <v>459.5</v>
      </c>
      <c r="D35" s="28">
        <v>0.7</v>
      </c>
      <c r="E35" s="29">
        <f t="shared" si="0"/>
        <v>0.0015233949945593036</v>
      </c>
    </row>
    <row r="36" spans="1:5" ht="30.75" customHeight="1">
      <c r="A36" s="7" t="s">
        <v>52</v>
      </c>
      <c r="B36" s="6" t="s">
        <v>53</v>
      </c>
      <c r="C36" s="28">
        <v>459.5</v>
      </c>
      <c r="D36" s="28">
        <v>6</v>
      </c>
      <c r="E36" s="29">
        <f t="shared" si="0"/>
        <v>0.013057671381936888</v>
      </c>
    </row>
    <row r="37" spans="1:5" ht="17.25" customHeight="1">
      <c r="A37" s="1" t="s">
        <v>24</v>
      </c>
      <c r="B37" s="3" t="s">
        <v>34</v>
      </c>
      <c r="C37" s="31">
        <f>C38</f>
        <v>0</v>
      </c>
      <c r="D37" s="31">
        <f>D38</f>
        <v>0.2</v>
      </c>
      <c r="E37" s="26" t="e">
        <f t="shared" si="0"/>
        <v>#DIV/0!</v>
      </c>
    </row>
    <row r="38" spans="1:5" ht="39.75" customHeight="1">
      <c r="A38" s="9" t="s">
        <v>25</v>
      </c>
      <c r="B38" s="10" t="s">
        <v>58</v>
      </c>
      <c r="C38" s="28">
        <f>C39</f>
        <v>0</v>
      </c>
      <c r="D38" s="28">
        <f>D39</f>
        <v>0.2</v>
      </c>
      <c r="E38" s="29" t="e">
        <f t="shared" si="0"/>
        <v>#DIV/0!</v>
      </c>
    </row>
    <row r="39" spans="1:5" ht="51.75" customHeight="1">
      <c r="A39" s="9" t="s">
        <v>26</v>
      </c>
      <c r="B39" s="10" t="s">
        <v>59</v>
      </c>
      <c r="C39" s="14"/>
      <c r="D39" s="14">
        <v>0.2</v>
      </c>
      <c r="E39" s="29" t="e">
        <f t="shared" si="0"/>
        <v>#DIV/0!</v>
      </c>
    </row>
    <row r="40" spans="1:5" ht="24.75" customHeight="1">
      <c r="A40" s="1" t="s">
        <v>2</v>
      </c>
      <c r="B40" s="3" t="s">
        <v>1</v>
      </c>
      <c r="C40" s="31">
        <f>C41</f>
        <v>295.2</v>
      </c>
      <c r="D40" s="31">
        <f>D41</f>
        <v>3.7</v>
      </c>
      <c r="E40" s="26">
        <f aca="true" t="shared" si="1" ref="E40:E48">D40/C40</f>
        <v>0.012533875338753388</v>
      </c>
    </row>
    <row r="41" spans="1:5" ht="66" customHeight="1">
      <c r="A41" s="32" t="s">
        <v>11</v>
      </c>
      <c r="B41" s="35" t="s">
        <v>40</v>
      </c>
      <c r="C41" s="34">
        <f>C42+C43</f>
        <v>295.2</v>
      </c>
      <c r="D41" s="34">
        <f>D42+D43</f>
        <v>3.7</v>
      </c>
      <c r="E41" s="29">
        <f t="shared" si="1"/>
        <v>0.012533875338753388</v>
      </c>
    </row>
    <row r="42" spans="1:5" ht="63.75" customHeight="1">
      <c r="A42" s="41" t="s">
        <v>115</v>
      </c>
      <c r="B42" s="53" t="s">
        <v>116</v>
      </c>
      <c r="C42" s="34">
        <v>280.4</v>
      </c>
      <c r="D42" s="28">
        <v>0</v>
      </c>
      <c r="E42" s="29">
        <f t="shared" si="1"/>
        <v>0</v>
      </c>
    </row>
    <row r="43" spans="1:5" ht="51">
      <c r="A43" s="9" t="s">
        <v>41</v>
      </c>
      <c r="B43" s="10" t="s">
        <v>60</v>
      </c>
      <c r="C43" s="14">
        <v>14.8</v>
      </c>
      <c r="D43" s="14">
        <v>3.7</v>
      </c>
      <c r="E43" s="29">
        <f t="shared" si="1"/>
        <v>0.25</v>
      </c>
    </row>
    <row r="44" spans="1:5" ht="25.5">
      <c r="A44" s="1" t="s">
        <v>54</v>
      </c>
      <c r="B44" s="3" t="s">
        <v>79</v>
      </c>
      <c r="C44" s="13">
        <f>C45</f>
        <v>215</v>
      </c>
      <c r="D44" s="13">
        <f>D45</f>
        <v>38.3</v>
      </c>
      <c r="E44" s="26">
        <f t="shared" si="1"/>
        <v>0.17813953488372092</v>
      </c>
    </row>
    <row r="45" spans="1:5" ht="25.5">
      <c r="A45" s="46" t="s">
        <v>109</v>
      </c>
      <c r="B45" s="47" t="s">
        <v>110</v>
      </c>
      <c r="C45" s="14">
        <v>215</v>
      </c>
      <c r="D45" s="14">
        <v>38.3</v>
      </c>
      <c r="E45" s="29">
        <f t="shared" si="1"/>
        <v>0.17813953488372092</v>
      </c>
    </row>
    <row r="46" spans="1:5" ht="12.75" hidden="1">
      <c r="A46" s="1" t="s">
        <v>27</v>
      </c>
      <c r="B46" s="3" t="s">
        <v>28</v>
      </c>
      <c r="C46" s="31">
        <f>C48+C47</f>
        <v>0</v>
      </c>
      <c r="D46" s="31">
        <f>D48+D47</f>
        <v>0</v>
      </c>
      <c r="E46" s="29" t="e">
        <f t="shared" si="1"/>
        <v>#DIV/0!</v>
      </c>
    </row>
    <row r="47" spans="1:5" ht="63.75" hidden="1">
      <c r="A47" s="32" t="s">
        <v>42</v>
      </c>
      <c r="B47" s="35" t="s">
        <v>43</v>
      </c>
      <c r="C47" s="28"/>
      <c r="D47" s="28"/>
      <c r="E47" s="29" t="e">
        <f t="shared" si="1"/>
        <v>#DIV/0!</v>
      </c>
    </row>
    <row r="48" spans="1:5" ht="38.25" hidden="1">
      <c r="A48" s="32" t="s">
        <v>44</v>
      </c>
      <c r="B48" s="10" t="s">
        <v>29</v>
      </c>
      <c r="C48" s="28"/>
      <c r="D48" s="28"/>
      <c r="E48" s="29" t="e">
        <f t="shared" si="1"/>
        <v>#DIV/0!</v>
      </c>
    </row>
    <row r="49" spans="1:5" ht="12.75">
      <c r="A49" s="36" t="s">
        <v>35</v>
      </c>
      <c r="B49" s="5" t="s">
        <v>45</v>
      </c>
      <c r="C49" s="31"/>
      <c r="D49" s="31">
        <v>30.8</v>
      </c>
      <c r="E49" s="26">
        <v>0</v>
      </c>
    </row>
    <row r="50" spans="1:5" ht="25.5" hidden="1">
      <c r="A50" s="4" t="s">
        <v>61</v>
      </c>
      <c r="B50" s="5" t="s">
        <v>62</v>
      </c>
      <c r="C50" s="28"/>
      <c r="D50" s="31"/>
      <c r="E50" s="26"/>
    </row>
    <row r="51" spans="1:5" ht="14.25" customHeight="1">
      <c r="A51" s="1" t="s">
        <v>18</v>
      </c>
      <c r="B51" s="3" t="s">
        <v>31</v>
      </c>
      <c r="C51" s="52">
        <f>C52</f>
        <v>4549.16</v>
      </c>
      <c r="D51" s="31">
        <f>D52+D76+D77</f>
        <v>941.4</v>
      </c>
      <c r="E51" s="26">
        <f t="shared" si="0"/>
        <v>0.2069393030801291</v>
      </c>
    </row>
    <row r="52" spans="1:5" ht="29.25" customHeight="1">
      <c r="A52" s="1" t="s">
        <v>7</v>
      </c>
      <c r="B52" s="3" t="s">
        <v>3</v>
      </c>
      <c r="C52" s="52">
        <f>C53+C61+C76+C55+C65</f>
        <v>4549.16</v>
      </c>
      <c r="D52" s="43">
        <f>D53+D61+D76+D55+D65</f>
        <v>941.4</v>
      </c>
      <c r="E52" s="26">
        <f t="shared" si="0"/>
        <v>0.2069393030801291</v>
      </c>
    </row>
    <row r="53" spans="1:5" ht="26.25" customHeight="1">
      <c r="A53" s="1" t="s">
        <v>91</v>
      </c>
      <c r="B53" s="3" t="s">
        <v>68</v>
      </c>
      <c r="C53" s="31">
        <f>C54+C60</f>
        <v>1722</v>
      </c>
      <c r="D53" s="31">
        <f>D54+D60</f>
        <v>430.5</v>
      </c>
      <c r="E53" s="26">
        <f t="shared" si="0"/>
        <v>0.25</v>
      </c>
    </row>
    <row r="54" spans="1:5" ht="27" customHeight="1">
      <c r="A54" s="9" t="s">
        <v>92</v>
      </c>
      <c r="B54" s="10" t="s">
        <v>118</v>
      </c>
      <c r="C54" s="28">
        <v>1722</v>
      </c>
      <c r="D54" s="28">
        <v>430.5</v>
      </c>
      <c r="E54" s="29">
        <f t="shared" si="0"/>
        <v>0.25</v>
      </c>
    </row>
    <row r="55" spans="1:5" ht="27" customHeight="1" hidden="1">
      <c r="A55" s="1" t="s">
        <v>69</v>
      </c>
      <c r="B55" s="3" t="s">
        <v>70</v>
      </c>
      <c r="C55" s="31">
        <f>C57+C56</f>
        <v>0</v>
      </c>
      <c r="D55" s="31">
        <f>D57+D56</f>
        <v>0</v>
      </c>
      <c r="E55" s="29" t="e">
        <f t="shared" si="0"/>
        <v>#DIV/0!</v>
      </c>
    </row>
    <row r="56" spans="1:5" ht="38.25" hidden="1">
      <c r="A56" s="9" t="s">
        <v>112</v>
      </c>
      <c r="B56" s="10" t="s">
        <v>113</v>
      </c>
      <c r="C56" s="37"/>
      <c r="D56" s="37"/>
      <c r="E56" s="29" t="e">
        <f t="shared" si="0"/>
        <v>#DIV/0!</v>
      </c>
    </row>
    <row r="57" spans="1:5" ht="27" customHeight="1" hidden="1">
      <c r="A57" s="9" t="s">
        <v>71</v>
      </c>
      <c r="B57" s="10" t="s">
        <v>72</v>
      </c>
      <c r="C57" s="28">
        <f>C58+C59</f>
        <v>0</v>
      </c>
      <c r="D57" s="28">
        <f>D58+D59</f>
        <v>0</v>
      </c>
      <c r="E57" s="29" t="e">
        <f t="shared" si="0"/>
        <v>#DIV/0!</v>
      </c>
    </row>
    <row r="58" spans="1:5" ht="27" customHeight="1" hidden="1">
      <c r="A58" s="9"/>
      <c r="B58" s="10" t="s">
        <v>73</v>
      </c>
      <c r="C58" s="28"/>
      <c r="D58" s="14"/>
      <c r="E58" s="29" t="e">
        <f t="shared" si="0"/>
        <v>#DIV/0!</v>
      </c>
    </row>
    <row r="59" spans="1:5" ht="27" customHeight="1" hidden="1">
      <c r="A59" s="9"/>
      <c r="B59" s="10" t="s">
        <v>63</v>
      </c>
      <c r="C59" s="28"/>
      <c r="D59" s="14"/>
      <c r="E59" s="29" t="e">
        <f t="shared" si="0"/>
        <v>#DIV/0!</v>
      </c>
    </row>
    <row r="60" spans="1:5" ht="27" customHeight="1" hidden="1">
      <c r="A60" s="9" t="s">
        <v>100</v>
      </c>
      <c r="B60" s="10" t="s">
        <v>99</v>
      </c>
      <c r="C60" s="28"/>
      <c r="D60" s="14"/>
      <c r="E60" s="29" t="e">
        <f t="shared" si="0"/>
        <v>#DIV/0!</v>
      </c>
    </row>
    <row r="61" spans="1:5" ht="26.25" customHeight="1">
      <c r="A61" s="1" t="s">
        <v>93</v>
      </c>
      <c r="B61" s="3" t="s">
        <v>74</v>
      </c>
      <c r="C61" s="31">
        <f>C62+C64</f>
        <v>110.9</v>
      </c>
      <c r="D61" s="31">
        <f>D62+D64</f>
        <v>13.1</v>
      </c>
      <c r="E61" s="26">
        <f t="shared" si="0"/>
        <v>0.1181244364292155</v>
      </c>
    </row>
    <row r="62" spans="1:5" ht="25.5">
      <c r="A62" s="9" t="s">
        <v>94</v>
      </c>
      <c r="B62" s="10" t="s">
        <v>75</v>
      </c>
      <c r="C62" s="28">
        <f>C63</f>
        <v>3.9</v>
      </c>
      <c r="D62" s="28">
        <f>D63</f>
        <v>1</v>
      </c>
      <c r="E62" s="29">
        <f t="shared" si="0"/>
        <v>0.25641025641025644</v>
      </c>
    </row>
    <row r="63" spans="1:5" ht="40.5" customHeight="1">
      <c r="A63" s="9"/>
      <c r="B63" s="10" t="s">
        <v>76</v>
      </c>
      <c r="C63" s="28">
        <v>3.9</v>
      </c>
      <c r="D63" s="28">
        <v>1</v>
      </c>
      <c r="E63" s="29">
        <f t="shared" si="0"/>
        <v>0.25641025641025644</v>
      </c>
    </row>
    <row r="64" spans="1:5" ht="38.25">
      <c r="A64" s="9" t="s">
        <v>95</v>
      </c>
      <c r="B64" s="10" t="s">
        <v>119</v>
      </c>
      <c r="C64" s="28">
        <v>107</v>
      </c>
      <c r="D64" s="28">
        <v>12.1</v>
      </c>
      <c r="E64" s="29">
        <f t="shared" si="0"/>
        <v>0.1130841121495327</v>
      </c>
    </row>
    <row r="65" spans="1:5" ht="12.75">
      <c r="A65" s="1" t="s">
        <v>96</v>
      </c>
      <c r="B65" s="3" t="s">
        <v>4</v>
      </c>
      <c r="C65" s="52">
        <f>C66+C71</f>
        <v>2716.2599999999998</v>
      </c>
      <c r="D65" s="31">
        <f>D66+D71</f>
        <v>497.79999999999995</v>
      </c>
      <c r="E65" s="26">
        <f t="shared" si="0"/>
        <v>0.18326669759154132</v>
      </c>
    </row>
    <row r="66" spans="1:5" ht="51">
      <c r="A66" s="9" t="s">
        <v>97</v>
      </c>
      <c r="B66" s="10" t="s">
        <v>77</v>
      </c>
      <c r="C66" s="44">
        <f>C67+C68+C70+C69</f>
        <v>705.9</v>
      </c>
      <c r="D66" s="28">
        <f>D67+D68+D70</f>
        <v>154.4</v>
      </c>
      <c r="E66" s="29">
        <f t="shared" si="0"/>
        <v>0.21872786513670492</v>
      </c>
    </row>
    <row r="67" spans="1:5" ht="12.75">
      <c r="A67" s="24"/>
      <c r="B67" s="10" t="s">
        <v>66</v>
      </c>
      <c r="C67" s="44">
        <v>473.3</v>
      </c>
      <c r="D67" s="28">
        <v>78.8</v>
      </c>
      <c r="E67" s="29">
        <f t="shared" si="0"/>
        <v>0.16649059792943163</v>
      </c>
    </row>
    <row r="68" spans="1:5" ht="12.75">
      <c r="A68" s="41"/>
      <c r="B68" s="10" t="s">
        <v>67</v>
      </c>
      <c r="C68" s="28">
        <v>168.6</v>
      </c>
      <c r="D68" s="28">
        <v>70.3</v>
      </c>
      <c r="E68" s="29">
        <f t="shared" si="0"/>
        <v>0.4169632265717675</v>
      </c>
    </row>
    <row r="69" spans="1:5" ht="12.75" hidden="1">
      <c r="A69" s="41"/>
      <c r="B69" s="51" t="s">
        <v>114</v>
      </c>
      <c r="C69" s="28"/>
      <c r="D69" s="28"/>
      <c r="E69" s="29" t="e">
        <f t="shared" si="0"/>
        <v>#DIV/0!</v>
      </c>
    </row>
    <row r="70" spans="1:5" ht="12.75">
      <c r="A70" s="41"/>
      <c r="B70" s="49" t="s">
        <v>111</v>
      </c>
      <c r="C70" s="28">
        <v>64</v>
      </c>
      <c r="D70" s="28">
        <v>5.3</v>
      </c>
      <c r="E70" s="29">
        <v>0</v>
      </c>
    </row>
    <row r="71" spans="1:5" ht="25.5">
      <c r="A71" s="9" t="s">
        <v>98</v>
      </c>
      <c r="B71" s="10" t="s">
        <v>80</v>
      </c>
      <c r="C71" s="55">
        <f>C72+C74+C75+C73+C78+C80+C79</f>
        <v>2010.36</v>
      </c>
      <c r="D71" s="55">
        <f>D72+D74+D75+D73+D78+D80+D79</f>
        <v>343.4</v>
      </c>
      <c r="E71" s="29">
        <f t="shared" si="0"/>
        <v>0.17081517738116556</v>
      </c>
    </row>
    <row r="72" spans="1:5" ht="12.75">
      <c r="A72" s="9"/>
      <c r="B72" s="53" t="s">
        <v>81</v>
      </c>
      <c r="C72" s="28">
        <v>60</v>
      </c>
      <c r="D72" s="28">
        <v>38.1</v>
      </c>
      <c r="E72" s="29">
        <f t="shared" si="0"/>
        <v>0.635</v>
      </c>
    </row>
    <row r="73" spans="1:5" ht="12.75" hidden="1">
      <c r="A73" s="9"/>
      <c r="B73" s="53" t="s">
        <v>121</v>
      </c>
      <c r="C73" s="28"/>
      <c r="D73" s="28"/>
      <c r="E73" s="29"/>
    </row>
    <row r="74" spans="1:5" ht="12.75" hidden="1">
      <c r="A74" s="32"/>
      <c r="B74" s="53" t="s">
        <v>122</v>
      </c>
      <c r="C74" s="28"/>
      <c r="D74" s="28"/>
      <c r="E74" s="29" t="e">
        <f t="shared" si="0"/>
        <v>#DIV/0!</v>
      </c>
    </row>
    <row r="75" spans="1:5" ht="12.75">
      <c r="A75" s="32"/>
      <c r="B75" s="48" t="s">
        <v>121</v>
      </c>
      <c r="C75" s="28">
        <v>300</v>
      </c>
      <c r="D75" s="28">
        <v>50</v>
      </c>
      <c r="E75" s="29">
        <f t="shared" si="0"/>
        <v>0.16666666666666666</v>
      </c>
    </row>
    <row r="76" spans="1:5" ht="12.75" hidden="1">
      <c r="A76" s="1" t="s">
        <v>78</v>
      </c>
      <c r="B76" s="53" t="s">
        <v>81</v>
      </c>
      <c r="C76" s="31"/>
      <c r="D76" s="31"/>
      <c r="E76" s="29" t="e">
        <f t="shared" si="0"/>
        <v>#DIV/0!</v>
      </c>
    </row>
    <row r="77" spans="1:5" ht="12.75" hidden="1">
      <c r="A77" s="1" t="s">
        <v>82</v>
      </c>
      <c r="B77" s="53" t="s">
        <v>121</v>
      </c>
      <c r="C77" s="34"/>
      <c r="D77" s="31"/>
      <c r="E77" s="29" t="e">
        <f t="shared" si="0"/>
        <v>#DIV/0!</v>
      </c>
    </row>
    <row r="78" spans="1:5" ht="12.75">
      <c r="A78" s="1"/>
      <c r="B78" s="53" t="s">
        <v>122</v>
      </c>
      <c r="C78" s="50">
        <v>1021.1</v>
      </c>
      <c r="D78" s="37">
        <v>255.3</v>
      </c>
      <c r="E78" s="29">
        <f t="shared" si="0"/>
        <v>0.2500244834002546</v>
      </c>
    </row>
    <row r="79" spans="1:5" ht="12.75">
      <c r="A79" s="1"/>
      <c r="B79" s="56" t="s">
        <v>126</v>
      </c>
      <c r="C79" s="50">
        <v>303.03</v>
      </c>
      <c r="D79" s="37">
        <v>0</v>
      </c>
      <c r="E79" s="29"/>
    </row>
    <row r="80" spans="1:5" ht="12.75">
      <c r="A80" s="1"/>
      <c r="B80" s="48" t="s">
        <v>120</v>
      </c>
      <c r="C80" s="54">
        <v>326.23</v>
      </c>
      <c r="D80" s="37">
        <v>0</v>
      </c>
      <c r="E80" s="29">
        <f t="shared" si="0"/>
        <v>0</v>
      </c>
    </row>
    <row r="81" spans="1:5" ht="15" customHeight="1">
      <c r="A81" s="9"/>
      <c r="B81" s="3" t="s">
        <v>16</v>
      </c>
      <c r="C81" s="63">
        <f>C14+C51</f>
        <v>9717.56</v>
      </c>
      <c r="D81" s="13">
        <f>D14+D51</f>
        <v>1972</v>
      </c>
      <c r="E81" s="26">
        <f t="shared" si="0"/>
        <v>0.20293160011360878</v>
      </c>
    </row>
    <row r="82" spans="1:3" ht="12.75">
      <c r="A82" s="21"/>
      <c r="B82" s="22"/>
      <c r="C82" s="23"/>
    </row>
    <row r="83" spans="1:4" ht="12.75">
      <c r="A83" s="21"/>
      <c r="B83" s="22"/>
      <c r="C83" s="23"/>
      <c r="D83" s="38"/>
    </row>
    <row r="84" spans="1:3" ht="12.75">
      <c r="A84" s="21"/>
      <c r="B84" s="22"/>
      <c r="C84" s="23"/>
    </row>
  </sheetData>
  <sheetProtection/>
  <mergeCells count="8">
    <mergeCell ref="B11:B13"/>
    <mergeCell ref="C11:C13"/>
    <mergeCell ref="D11:D13"/>
    <mergeCell ref="E11:E13"/>
    <mergeCell ref="B2:E2"/>
    <mergeCell ref="B3:E3"/>
    <mergeCell ref="B4:E4"/>
    <mergeCell ref="B5:E5"/>
  </mergeCells>
  <printOptions/>
  <pageMargins left="0.3937007874015748" right="0.1968503937007874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И. А. Труженикова</cp:lastModifiedBy>
  <cp:lastPrinted>2022-10-13T08:08:02Z</cp:lastPrinted>
  <dcterms:created xsi:type="dcterms:W3CDTF">2003-01-27T11:57:13Z</dcterms:created>
  <dcterms:modified xsi:type="dcterms:W3CDTF">2023-04-07T08:47:43Z</dcterms:modified>
  <cp:category/>
  <cp:version/>
  <cp:contentType/>
  <cp:contentStatus/>
</cp:coreProperties>
</file>