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700" activeTab="0"/>
  </bookViews>
  <sheets>
    <sheet name="лемешкино" sheetId="1" r:id="rId1"/>
  </sheets>
  <definedNames/>
  <calcPr fullCalcOnLoad="1"/>
</workbook>
</file>

<file path=xl/comments1.xml><?xml version="1.0" encoding="utf-8"?>
<comments xmlns="http://schemas.openxmlformats.org/spreadsheetml/2006/main">
  <authors>
    <author>UTK</author>
  </authors>
  <commentList>
    <comment ref="L6" authorId="0">
      <text>
        <r>
          <rPr>
            <b/>
            <sz val="8"/>
            <rFont val="Tahoma"/>
            <family val="2"/>
          </rPr>
          <t>UTK: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<sst xmlns="http://schemas.openxmlformats.org/spreadsheetml/2006/main" count="32" uniqueCount="31">
  <si>
    <t>Наименование доходов</t>
  </si>
  <si>
    <t>Налоговые доходы</t>
  </si>
  <si>
    <t>Неналоговые доходы</t>
  </si>
  <si>
    <t>Темпы роста</t>
  </si>
  <si>
    <t>Безвозмездные поступления</t>
  </si>
  <si>
    <t>Всего доходов по бюджету</t>
  </si>
  <si>
    <t>Таблица № 2</t>
  </si>
  <si>
    <t>Налоговые и неналоговые доходы</t>
  </si>
  <si>
    <t>в том числе :</t>
  </si>
  <si>
    <t xml:space="preserve"> - налог  на доходы физических лиц</t>
  </si>
  <si>
    <t xml:space="preserve"> - налог на имущество физических лиц</t>
  </si>
  <si>
    <t xml:space="preserve"> - земельный налог</t>
  </si>
  <si>
    <t xml:space="preserve"> - иные налоговые доходы</t>
  </si>
  <si>
    <t xml:space="preserve"> - единый сельскохозяйственный налог</t>
  </si>
  <si>
    <t xml:space="preserve"> - дотации</t>
  </si>
  <si>
    <t xml:space="preserve"> - субвенции</t>
  </si>
  <si>
    <t xml:space="preserve"> - субсидии</t>
  </si>
  <si>
    <t xml:space="preserve"> - иные межбюджетные трансферты</t>
  </si>
  <si>
    <t xml:space="preserve"> -акцизы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</si>
  <si>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</si>
  <si>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</si>
  <si>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Исполнено за  2021 год тыс. руб.</t>
  </si>
  <si>
    <t>Структура доходов за  2021 год       в %</t>
  </si>
  <si>
    <t>Анализ доходной части бюджета Лемешкинского сельского  поселения Руднянского муниципального района за 2022 год</t>
  </si>
  <si>
    <t>Уточненный план на 2022 год тыс. руб.</t>
  </si>
  <si>
    <t>Исполнено за  2022 год тыс. руб.</t>
  </si>
  <si>
    <t>Процент  исполне-  ния за  2022 год</t>
  </si>
  <si>
    <t>Структура доходов за  2022 год        в %</t>
  </si>
  <si>
    <t>Исполнено за  2020 год    тыс. руб.</t>
  </si>
  <si>
    <t xml:space="preserve"> 2022 год к  2021 году</t>
  </si>
  <si>
    <t xml:space="preserve"> 2022 год к  2020 году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</si>
</sst>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  <numFmt numFmtId="178" formatCode="0.000%"/>
    <numFmt numFmtId="179" formatCode="_-* #,##0.0_р_._-;\-* #,##0.0_р_._-;_-* &quot;-&quot;??_р_._-;_-@_-"/>
    <numFmt numFmtId="180" formatCode="_-* #,##0.0_р_._-;\-* #,##0.0_р_._-;_-* &quot;-&quot;?_р_._-;_-@_-"/>
    <numFmt numFmtId="181" formatCode="_-* #,##0.00_р_._-;\-* #,##0.00_р_._-;_-* &quot;-&quot;?_р_._-;_-@_-"/>
    <numFmt numFmtId="182" formatCode="0.000"/>
    <numFmt numFmtId="183" formatCode="_-* #,##0.000_р_._-;\-* #,##0.000_р_._-;_-* &quot;-&quot;?_р_._-;_-@_-"/>
    <numFmt numFmtId="184" formatCode="_-* #,##0.0000_р_._-;\-* #,##0.0000_р_._-;_-* &quot;-&quot;?_р_._-;_-@_-"/>
    <numFmt numFmtId="185" formatCode="0.0000"/>
    <numFmt numFmtId="186" formatCode="0.00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7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77" fontId="0" fillId="0" borderId="10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7" fontId="2" fillId="0" borderId="1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177" fontId="0" fillId="0" borderId="12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177" fontId="0" fillId="0" borderId="13" xfId="0" applyNumberFormat="1" applyFill="1" applyBorder="1" applyAlignment="1">
      <alignment/>
    </xf>
    <xf numFmtId="176" fontId="0" fillId="0" borderId="13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176" fontId="0" fillId="0" borderId="14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177" fontId="2" fillId="0" borderId="12" xfId="0" applyNumberFormat="1" applyFont="1" applyFill="1" applyBorder="1" applyAlignment="1">
      <alignment/>
    </xf>
    <xf numFmtId="176" fontId="2" fillId="0" borderId="12" xfId="0" applyNumberFormat="1" applyFont="1" applyFill="1" applyBorder="1" applyAlignment="1">
      <alignment/>
    </xf>
    <xf numFmtId="177" fontId="0" fillId="0" borderId="13" xfId="0" applyNumberFormat="1" applyBorder="1" applyAlignment="1">
      <alignment/>
    </xf>
    <xf numFmtId="176" fontId="0" fillId="0" borderId="15" xfId="0" applyNumberFormat="1" applyFill="1" applyBorder="1" applyAlignment="1">
      <alignment/>
    </xf>
    <xf numFmtId="176" fontId="0" fillId="0" borderId="16" xfId="0" applyNumberForma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177" fontId="0" fillId="0" borderId="17" xfId="0" applyNumberFormat="1" applyFill="1" applyBorder="1" applyAlignment="1">
      <alignment/>
    </xf>
    <xf numFmtId="177" fontId="2" fillId="0" borderId="17" xfId="0" applyNumberFormat="1" applyFont="1" applyFill="1" applyBorder="1" applyAlignment="1">
      <alignment/>
    </xf>
    <xf numFmtId="177" fontId="2" fillId="0" borderId="16" xfId="0" applyNumberFormat="1" applyFont="1" applyFill="1" applyBorder="1" applyAlignment="1">
      <alignment/>
    </xf>
    <xf numFmtId="182" fontId="2" fillId="0" borderId="10" xfId="0" applyNumberFormat="1" applyFont="1" applyFill="1" applyBorder="1" applyAlignment="1">
      <alignment/>
    </xf>
    <xf numFmtId="182" fontId="0" fillId="0" borderId="10" xfId="0" applyNumberFormat="1" applyFill="1" applyBorder="1" applyAlignment="1">
      <alignment/>
    </xf>
    <xf numFmtId="182" fontId="2" fillId="0" borderId="12" xfId="0" applyNumberFormat="1" applyFont="1" applyFill="1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49" fontId="0" fillId="0" borderId="17" xfId="0" applyNumberFormat="1" applyBorder="1" applyAlignment="1">
      <alignment horizontal="left" wrapText="1"/>
    </xf>
    <xf numFmtId="49" fontId="0" fillId="0" borderId="18" xfId="0" applyNumberFormat="1" applyBorder="1" applyAlignment="1">
      <alignment horizontal="left" wrapText="1"/>
    </xf>
    <xf numFmtId="49" fontId="0" fillId="0" borderId="19" xfId="0" applyNumberForma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49" fontId="0" fillId="0" borderId="17" xfId="0" applyNumberFormat="1" applyFill="1" applyBorder="1" applyAlignment="1">
      <alignment horizontal="left" wrapText="1"/>
    </xf>
    <xf numFmtId="49" fontId="0" fillId="0" borderId="18" xfId="0" applyNumberFormat="1" applyFill="1" applyBorder="1" applyAlignment="1">
      <alignment horizontal="left" wrapText="1"/>
    </xf>
    <xf numFmtId="49" fontId="0" fillId="0" borderId="19" xfId="0" applyNumberFormat="1" applyFill="1" applyBorder="1" applyAlignment="1">
      <alignment horizontal="left" wrapText="1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32"/>
  <sheetViews>
    <sheetView tabSelected="1" zoomScalePageLayoutView="0" workbookViewId="0" topLeftCell="A7">
      <selection activeCell="P7" sqref="P7"/>
    </sheetView>
  </sheetViews>
  <sheetFormatPr defaultColWidth="9.00390625" defaultRowHeight="12.75"/>
  <cols>
    <col min="1" max="1" width="7.25390625" style="0" customWidth="1"/>
    <col min="3" max="3" width="13.75390625" style="0" customWidth="1"/>
    <col min="4" max="4" width="12.25390625" style="0" customWidth="1"/>
    <col min="5" max="5" width="10.75390625" style="0" customWidth="1"/>
    <col min="6" max="6" width="10.25390625" style="0" bestFit="1" customWidth="1"/>
    <col min="8" max="8" width="10.625" style="0" customWidth="1"/>
    <col min="10" max="10" width="10.25390625" style="0" customWidth="1"/>
    <col min="12" max="13" width="10.375" style="0" customWidth="1"/>
  </cols>
  <sheetData>
    <row r="1" spans="1:1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0" t="s">
        <v>6</v>
      </c>
      <c r="M1" s="2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2"/>
      <c r="B3" s="3" t="s">
        <v>23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9"/>
      <c r="M4" s="2"/>
    </row>
    <row r="5" spans="1:13" ht="12.75" customHeight="1">
      <c r="A5" s="2"/>
      <c r="B5" s="69" t="s">
        <v>0</v>
      </c>
      <c r="C5" s="70"/>
      <c r="D5" s="71"/>
      <c r="E5" s="44" t="s">
        <v>24</v>
      </c>
      <c r="F5" s="44" t="s">
        <v>25</v>
      </c>
      <c r="G5" s="44" t="s">
        <v>26</v>
      </c>
      <c r="H5" s="44" t="s">
        <v>27</v>
      </c>
      <c r="I5" s="44" t="s">
        <v>21</v>
      </c>
      <c r="J5" s="44" t="s">
        <v>22</v>
      </c>
      <c r="K5" s="44" t="s">
        <v>28</v>
      </c>
      <c r="L5" s="62" t="s">
        <v>3</v>
      </c>
      <c r="M5" s="63"/>
    </row>
    <row r="6" spans="1:13" ht="12.75" customHeight="1">
      <c r="A6" s="2"/>
      <c r="B6" s="72"/>
      <c r="C6" s="73"/>
      <c r="D6" s="74"/>
      <c r="E6" s="45"/>
      <c r="F6" s="45"/>
      <c r="G6" s="45"/>
      <c r="H6" s="45"/>
      <c r="I6" s="45"/>
      <c r="J6" s="45"/>
      <c r="K6" s="45"/>
      <c r="L6" s="44" t="s">
        <v>29</v>
      </c>
      <c r="M6" s="44" t="s">
        <v>30</v>
      </c>
    </row>
    <row r="7" spans="1:13" ht="35.25" customHeight="1">
      <c r="A7" s="2"/>
      <c r="B7" s="75"/>
      <c r="C7" s="76"/>
      <c r="D7" s="77"/>
      <c r="E7" s="46"/>
      <c r="F7" s="46"/>
      <c r="G7" s="46"/>
      <c r="H7" s="46"/>
      <c r="I7" s="46"/>
      <c r="J7" s="46"/>
      <c r="K7" s="46"/>
      <c r="L7" s="46"/>
      <c r="M7" s="46"/>
    </row>
    <row r="8" spans="1:13" ht="12.75">
      <c r="A8" s="2"/>
      <c r="B8" s="47" t="s">
        <v>1</v>
      </c>
      <c r="C8" s="48"/>
      <c r="D8" s="49"/>
      <c r="E8" s="13">
        <f>E10+E13+E12+E14+E15+E11</f>
        <v>5583.5</v>
      </c>
      <c r="F8" s="13">
        <f>F10+F13+F12+F14+F15+F11</f>
        <v>5575.6</v>
      </c>
      <c r="G8" s="14">
        <f>F8/E8</f>
        <v>0.9985851168621833</v>
      </c>
      <c r="H8" s="14">
        <f>F8/9951.1</f>
        <v>0.560299866346434</v>
      </c>
      <c r="I8" s="13">
        <f>I10+I13+I12+I14+I15+I11</f>
        <v>5288.6</v>
      </c>
      <c r="J8" s="14">
        <f>I8/9064.3</f>
        <v>0.583453769182397</v>
      </c>
      <c r="K8" s="13">
        <f>K10+K12+K13+K14+K15+K11</f>
        <v>4855.200000000001</v>
      </c>
      <c r="L8" s="14">
        <f>F8/I8</f>
        <v>1.0542676700828197</v>
      </c>
      <c r="M8" s="14">
        <f>F8/K8</f>
        <v>1.1483769978579665</v>
      </c>
    </row>
    <row r="9" spans="1:13" ht="12.75">
      <c r="A9" s="2"/>
      <c r="B9" s="67" t="s">
        <v>8</v>
      </c>
      <c r="C9" s="68"/>
      <c r="D9" s="79"/>
      <c r="E9" s="13"/>
      <c r="F9" s="17"/>
      <c r="G9" s="25"/>
      <c r="H9" s="14"/>
      <c r="I9" s="17"/>
      <c r="J9" s="14"/>
      <c r="K9" s="13"/>
      <c r="L9" s="18"/>
      <c r="M9" s="14"/>
    </row>
    <row r="10" spans="1:13" ht="25.5" customHeight="1">
      <c r="A10" s="2"/>
      <c r="B10" s="42" t="s">
        <v>9</v>
      </c>
      <c r="C10" s="43"/>
      <c r="D10" s="78"/>
      <c r="E10" s="15">
        <v>1293.7</v>
      </c>
      <c r="F10" s="19">
        <v>1511.6</v>
      </c>
      <c r="G10" s="24">
        <f aca="true" t="shared" si="0" ref="G10:G26">F10/E10</f>
        <v>1.1684316302079307</v>
      </c>
      <c r="H10" s="16">
        <f>F10/9951.1</f>
        <v>0.1519028047150566</v>
      </c>
      <c r="I10" s="19">
        <v>1231.5</v>
      </c>
      <c r="J10" s="16">
        <f>I10/9064.3</f>
        <v>0.13586267003519303</v>
      </c>
      <c r="K10" s="23">
        <v>1100.2</v>
      </c>
      <c r="L10" s="20">
        <f>F10/I10</f>
        <v>1.227446203816484</v>
      </c>
      <c r="M10" s="16">
        <f>F10/K10</f>
        <v>1.3739320123613887</v>
      </c>
    </row>
    <row r="11" spans="1:13" ht="25.5" customHeight="1">
      <c r="A11" s="2"/>
      <c r="B11" s="39" t="s">
        <v>18</v>
      </c>
      <c r="C11" s="40"/>
      <c r="D11" s="41"/>
      <c r="E11" s="15">
        <v>1149.1</v>
      </c>
      <c r="F11" s="19">
        <v>1186.1</v>
      </c>
      <c r="G11" s="16">
        <f t="shared" si="0"/>
        <v>1.0321991123487948</v>
      </c>
      <c r="H11" s="16">
        <f aca="true" t="shared" si="1" ref="H11:H18">F11/9951.1</f>
        <v>0.11919285305142144</v>
      </c>
      <c r="I11" s="19">
        <v>728.3</v>
      </c>
      <c r="J11" s="16">
        <f aca="true" t="shared" si="2" ref="J11:J18">I11/9064.3</f>
        <v>0.08034817912028508</v>
      </c>
      <c r="K11" s="23">
        <v>666.6</v>
      </c>
      <c r="L11" s="20">
        <f aca="true" t="shared" si="3" ref="L11:L26">F11/I11</f>
        <v>1.6285871206920226</v>
      </c>
      <c r="M11" s="16">
        <f aca="true" t="shared" si="4" ref="M11:M26">F11/K11</f>
        <v>1.7793279327932792</v>
      </c>
    </row>
    <row r="12" spans="1:13" ht="26.25" customHeight="1">
      <c r="A12" s="2"/>
      <c r="B12" s="53" t="s">
        <v>13</v>
      </c>
      <c r="C12" s="54"/>
      <c r="D12" s="55"/>
      <c r="E12" s="4">
        <v>1791.9</v>
      </c>
      <c r="F12" s="4">
        <v>1790.6</v>
      </c>
      <c r="G12" s="16">
        <f t="shared" si="0"/>
        <v>0.9992745130866677</v>
      </c>
      <c r="H12" s="16">
        <f t="shared" si="1"/>
        <v>0.17993990614102962</v>
      </c>
      <c r="I12" s="27">
        <v>1980.4</v>
      </c>
      <c r="J12" s="16">
        <v>0.219</v>
      </c>
      <c r="K12" s="1">
        <v>1565.7</v>
      </c>
      <c r="L12" s="20">
        <f t="shared" si="3"/>
        <v>0.9041607756008886</v>
      </c>
      <c r="M12" s="16">
        <f t="shared" si="4"/>
        <v>1.1436418215494666</v>
      </c>
    </row>
    <row r="13" spans="1:13" ht="24.75" customHeight="1">
      <c r="A13" s="2"/>
      <c r="B13" s="36" t="s">
        <v>10</v>
      </c>
      <c r="C13" s="37"/>
      <c r="D13" s="38"/>
      <c r="E13" s="4">
        <v>142</v>
      </c>
      <c r="F13" s="4">
        <v>11.2</v>
      </c>
      <c r="G13" s="5">
        <f t="shared" si="0"/>
        <v>0.07887323943661971</v>
      </c>
      <c r="H13" s="16">
        <f t="shared" si="1"/>
        <v>0.0011255037131573393</v>
      </c>
      <c r="I13" s="27">
        <v>76.2</v>
      </c>
      <c r="J13" s="16">
        <f t="shared" si="2"/>
        <v>0.008406606136160543</v>
      </c>
      <c r="K13" s="1">
        <v>115.9</v>
      </c>
      <c r="L13" s="5">
        <f t="shared" si="3"/>
        <v>0.14698162729658792</v>
      </c>
      <c r="M13" s="5">
        <f t="shared" si="4"/>
        <v>0.09663503019844692</v>
      </c>
    </row>
    <row r="14" spans="1:13" ht="25.5" customHeight="1">
      <c r="A14" s="2"/>
      <c r="B14" s="33" t="s">
        <v>11</v>
      </c>
      <c r="C14" s="34"/>
      <c r="D14" s="35"/>
      <c r="E14" s="4">
        <v>1206.8</v>
      </c>
      <c r="F14" s="4">
        <v>1076.1</v>
      </c>
      <c r="G14" s="5">
        <f t="shared" si="0"/>
        <v>0.8916970500497182</v>
      </c>
      <c r="H14" s="16">
        <f t="shared" si="1"/>
        <v>0.108138798725769</v>
      </c>
      <c r="I14" s="27">
        <v>1271.9</v>
      </c>
      <c r="J14" s="16">
        <f t="shared" si="2"/>
        <v>0.14031971580817054</v>
      </c>
      <c r="K14" s="1">
        <v>1406.4</v>
      </c>
      <c r="L14" s="5">
        <f t="shared" si="3"/>
        <v>0.8460570799591162</v>
      </c>
      <c r="M14" s="5">
        <f t="shared" si="4"/>
        <v>0.7651450511945391</v>
      </c>
    </row>
    <row r="15" spans="1:13" ht="21.75" customHeight="1">
      <c r="A15" s="2"/>
      <c r="B15" s="33" t="s">
        <v>12</v>
      </c>
      <c r="C15" s="34"/>
      <c r="D15" s="35"/>
      <c r="E15" s="4">
        <v>0</v>
      </c>
      <c r="F15" s="4">
        <v>0</v>
      </c>
      <c r="G15" s="5">
        <v>0</v>
      </c>
      <c r="H15" s="16">
        <f t="shared" si="1"/>
        <v>0</v>
      </c>
      <c r="I15" s="27">
        <v>0.3</v>
      </c>
      <c r="J15" s="16">
        <f t="shared" si="2"/>
        <v>3.309687455181316E-05</v>
      </c>
      <c r="K15" s="1">
        <v>0.4</v>
      </c>
      <c r="L15" s="5">
        <v>0</v>
      </c>
      <c r="M15" s="5">
        <f t="shared" si="4"/>
        <v>0</v>
      </c>
    </row>
    <row r="16" spans="1:13" ht="27.75" customHeight="1">
      <c r="A16" s="2"/>
      <c r="B16" s="47" t="s">
        <v>2</v>
      </c>
      <c r="C16" s="48"/>
      <c r="D16" s="49"/>
      <c r="E16" s="4">
        <v>504.3</v>
      </c>
      <c r="F16" s="4">
        <v>462.4</v>
      </c>
      <c r="G16" s="5">
        <f t="shared" si="0"/>
        <v>0.9169145349990084</v>
      </c>
      <c r="H16" s="16">
        <v>0.047</v>
      </c>
      <c r="I16" s="27">
        <v>552.9</v>
      </c>
      <c r="J16" s="16">
        <f t="shared" si="2"/>
        <v>0.060997539798991654</v>
      </c>
      <c r="K16" s="1">
        <v>459.4</v>
      </c>
      <c r="L16" s="5">
        <f t="shared" si="3"/>
        <v>0.8363175981190089</v>
      </c>
      <c r="M16" s="5">
        <f t="shared" si="4"/>
        <v>1.0065302568567698</v>
      </c>
    </row>
    <row r="17" spans="1:13" ht="27.75" customHeight="1">
      <c r="A17" s="2"/>
      <c r="B17" s="50" t="s">
        <v>7</v>
      </c>
      <c r="C17" s="51"/>
      <c r="D17" s="52"/>
      <c r="E17" s="11">
        <f>E8+E16</f>
        <v>6087.8</v>
      </c>
      <c r="F17" s="11">
        <f>F8+F16</f>
        <v>6038</v>
      </c>
      <c r="G17" s="12">
        <f t="shared" si="0"/>
        <v>0.991819704983738</v>
      </c>
      <c r="H17" s="26">
        <f t="shared" si="1"/>
        <v>0.6067670910753585</v>
      </c>
      <c r="I17" s="28">
        <f>I8+I16</f>
        <v>5841.5</v>
      </c>
      <c r="J17" s="26">
        <f t="shared" si="2"/>
        <v>0.6444513089813886</v>
      </c>
      <c r="K17" s="11">
        <f>K8+K16</f>
        <v>5314.6</v>
      </c>
      <c r="L17" s="12">
        <f t="shared" si="3"/>
        <v>1.03363862021741</v>
      </c>
      <c r="M17" s="12">
        <f t="shared" si="4"/>
        <v>1.1361156060663078</v>
      </c>
    </row>
    <row r="18" spans="1:13" ht="27" customHeight="1">
      <c r="A18" s="2"/>
      <c r="B18" s="64" t="s">
        <v>4</v>
      </c>
      <c r="C18" s="65"/>
      <c r="D18" s="66"/>
      <c r="E18" s="32">
        <f>E20+E21+E22+E23+E25</f>
        <v>3913.1220000000003</v>
      </c>
      <c r="F18" s="21">
        <f>F20+F21+F22+F23+F25+F24</f>
        <v>3913.1000000000004</v>
      </c>
      <c r="G18" s="22">
        <f t="shared" si="0"/>
        <v>0.9999943778905948</v>
      </c>
      <c r="H18" s="26">
        <f t="shared" si="1"/>
        <v>0.3932329089246415</v>
      </c>
      <c r="I18" s="29">
        <f>I20+I21+I22+I23+I24+I25</f>
        <v>3222.8</v>
      </c>
      <c r="J18" s="26">
        <f t="shared" si="2"/>
        <v>0.35554869101861153</v>
      </c>
      <c r="K18" s="21">
        <f>K20+K21+K22+K23+K24+K25</f>
        <v>4504</v>
      </c>
      <c r="L18" s="22">
        <f t="shared" si="3"/>
        <v>1.214192627528857</v>
      </c>
      <c r="M18" s="22">
        <f t="shared" si="4"/>
        <v>0.8688055062166964</v>
      </c>
    </row>
    <row r="19" spans="1:13" ht="15.75" customHeight="1">
      <c r="A19" s="2"/>
      <c r="B19" s="59" t="s">
        <v>8</v>
      </c>
      <c r="C19" s="60"/>
      <c r="D19" s="61"/>
      <c r="E19" s="13"/>
      <c r="F19" s="17"/>
      <c r="G19" s="25"/>
      <c r="H19" s="14"/>
      <c r="I19" s="17"/>
      <c r="J19" s="14"/>
      <c r="K19" s="13"/>
      <c r="L19" s="18"/>
      <c r="M19" s="14"/>
    </row>
    <row r="20" spans="1:13" ht="18.75" customHeight="1">
      <c r="A20" s="2"/>
      <c r="B20" s="56" t="s">
        <v>14</v>
      </c>
      <c r="C20" s="57"/>
      <c r="D20" s="58"/>
      <c r="E20" s="15">
        <v>1628</v>
      </c>
      <c r="F20" s="19">
        <v>1628</v>
      </c>
      <c r="G20" s="24">
        <f t="shared" si="0"/>
        <v>1</v>
      </c>
      <c r="H20" s="16">
        <f>F20/9951.1</f>
        <v>0.1636000040196561</v>
      </c>
      <c r="I20" s="19">
        <v>1544</v>
      </c>
      <c r="J20" s="16">
        <v>0.171</v>
      </c>
      <c r="K20" s="23">
        <v>1541</v>
      </c>
      <c r="L20" s="20">
        <f t="shared" si="3"/>
        <v>1.0544041450777202</v>
      </c>
      <c r="M20" s="16">
        <f t="shared" si="4"/>
        <v>1.0564568462037638</v>
      </c>
    </row>
    <row r="21" spans="1:13" ht="20.25" customHeight="1">
      <c r="A21" s="2"/>
      <c r="B21" s="33" t="s">
        <v>15</v>
      </c>
      <c r="C21" s="34"/>
      <c r="D21" s="35"/>
      <c r="E21" s="4">
        <v>96.8</v>
      </c>
      <c r="F21" s="4">
        <v>96.8</v>
      </c>
      <c r="G21" s="5">
        <f t="shared" si="0"/>
        <v>1</v>
      </c>
      <c r="H21" s="16">
        <f>F21/9951.1</f>
        <v>0.009727567806574147</v>
      </c>
      <c r="I21" s="27">
        <v>89.5</v>
      </c>
      <c r="J21" s="16">
        <f aca="true" t="shared" si="5" ref="J21:J26">I21/9064.3</f>
        <v>0.009873900907957592</v>
      </c>
      <c r="K21" s="1">
        <v>86.4</v>
      </c>
      <c r="L21" s="5">
        <f t="shared" si="3"/>
        <v>1.0815642458100558</v>
      </c>
      <c r="M21" s="5">
        <f t="shared" si="4"/>
        <v>1.1203703703703702</v>
      </c>
    </row>
    <row r="22" spans="1:13" ht="19.5" customHeight="1">
      <c r="A22" s="2"/>
      <c r="B22" s="33" t="s">
        <v>16</v>
      </c>
      <c r="C22" s="34"/>
      <c r="D22" s="35"/>
      <c r="E22" s="4">
        <v>0</v>
      </c>
      <c r="F22" s="4">
        <v>0</v>
      </c>
      <c r="G22" s="5">
        <v>0</v>
      </c>
      <c r="H22" s="16">
        <f>F22/9951.1</f>
        <v>0</v>
      </c>
      <c r="I22" s="4">
        <v>0</v>
      </c>
      <c r="J22" s="16">
        <f t="shared" si="5"/>
        <v>0</v>
      </c>
      <c r="K22" s="1">
        <v>1368.5</v>
      </c>
      <c r="L22" s="5">
        <v>0</v>
      </c>
      <c r="M22" s="5">
        <v>0</v>
      </c>
    </row>
    <row r="23" spans="1:13" ht="25.5" customHeight="1">
      <c r="A23" s="2"/>
      <c r="B23" s="36" t="s">
        <v>17</v>
      </c>
      <c r="C23" s="37"/>
      <c r="D23" s="38"/>
      <c r="E23" s="31">
        <v>2188.322</v>
      </c>
      <c r="F23" s="4">
        <v>2188.3</v>
      </c>
      <c r="G23" s="5">
        <f t="shared" si="0"/>
        <v>0.9999899466349103</v>
      </c>
      <c r="H23" s="16">
        <v>0.219</v>
      </c>
      <c r="I23" s="4">
        <v>1589.3</v>
      </c>
      <c r="J23" s="16">
        <f t="shared" si="5"/>
        <v>0.17533620908398884</v>
      </c>
      <c r="K23" s="1">
        <v>1508.1</v>
      </c>
      <c r="L23" s="5">
        <f t="shared" si="3"/>
        <v>1.376895488579878</v>
      </c>
      <c r="M23" s="5">
        <v>0</v>
      </c>
    </row>
    <row r="24" spans="1:13" ht="63.75" customHeight="1">
      <c r="A24" s="2"/>
      <c r="B24" s="36" t="s">
        <v>19</v>
      </c>
      <c r="C24" s="37"/>
      <c r="D24" s="38"/>
      <c r="E24" s="4"/>
      <c r="F24" s="4"/>
      <c r="G24" s="5"/>
      <c r="H24" s="16"/>
      <c r="I24" s="4"/>
      <c r="J24" s="16"/>
      <c r="K24" s="1"/>
      <c r="L24" s="5"/>
      <c r="M24" s="5"/>
    </row>
    <row r="25" spans="1:13" ht="63" customHeight="1">
      <c r="A25" s="2"/>
      <c r="B25" s="36" t="s">
        <v>20</v>
      </c>
      <c r="C25" s="37"/>
      <c r="D25" s="38"/>
      <c r="E25" s="4"/>
      <c r="F25" s="4"/>
      <c r="G25" s="5"/>
      <c r="H25" s="16"/>
      <c r="I25" s="4"/>
      <c r="J25" s="16"/>
      <c r="K25" s="1"/>
      <c r="L25" s="5"/>
      <c r="M25" s="5"/>
    </row>
    <row r="26" spans="1:13" ht="23.25" customHeight="1">
      <c r="A26" s="2"/>
      <c r="B26" s="50" t="s">
        <v>5</v>
      </c>
      <c r="C26" s="51"/>
      <c r="D26" s="52"/>
      <c r="E26" s="30">
        <f>E17+E18</f>
        <v>10000.922</v>
      </c>
      <c r="F26" s="11">
        <f>F17+F18</f>
        <v>9951.1</v>
      </c>
      <c r="G26" s="12">
        <f t="shared" si="0"/>
        <v>0.995018259316491</v>
      </c>
      <c r="H26" s="26">
        <f>F26/9951.1</f>
        <v>1</v>
      </c>
      <c r="I26" s="11">
        <f>I17+I18</f>
        <v>9064.3</v>
      </c>
      <c r="J26" s="26">
        <f t="shared" si="5"/>
        <v>1</v>
      </c>
      <c r="K26" s="11">
        <f>K17+K18</f>
        <v>9818.6</v>
      </c>
      <c r="L26" s="12">
        <f t="shared" si="3"/>
        <v>1.0978343611751598</v>
      </c>
      <c r="M26" s="12">
        <f t="shared" si="4"/>
        <v>1.0134947955920397</v>
      </c>
    </row>
    <row r="27" spans="1:13" ht="12.75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2"/>
    </row>
    <row r="28" spans="1:13" ht="12.75">
      <c r="A28" s="2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2"/>
    </row>
    <row r="29" spans="1:13" ht="12.75">
      <c r="A29" s="2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2"/>
    </row>
    <row r="30" spans="1:13" ht="12.75">
      <c r="A30" s="2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</row>
    <row r="31" spans="1:13" ht="12.75">
      <c r="A31" s="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2"/>
    </row>
    <row r="32" spans="1:13" ht="12.75">
      <c r="A32" s="2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2"/>
    </row>
  </sheetData>
  <sheetProtection/>
  <mergeCells count="30">
    <mergeCell ref="H5:H7"/>
    <mergeCell ref="I5:I7"/>
    <mergeCell ref="M6:M7"/>
    <mergeCell ref="L6:L7"/>
    <mergeCell ref="B8:D8"/>
    <mergeCell ref="B10:D10"/>
    <mergeCell ref="J5:J7"/>
    <mergeCell ref="L5:M5"/>
    <mergeCell ref="B9:D9"/>
    <mergeCell ref="B5:D7"/>
    <mergeCell ref="E5:E7"/>
    <mergeCell ref="F5:F7"/>
    <mergeCell ref="G5:G7"/>
    <mergeCell ref="K5:K7"/>
    <mergeCell ref="B21:D21"/>
    <mergeCell ref="B11:D11"/>
    <mergeCell ref="B14:D14"/>
    <mergeCell ref="B15:D15"/>
    <mergeCell ref="B18:D18"/>
    <mergeCell ref="B16:D16"/>
    <mergeCell ref="B26:D26"/>
    <mergeCell ref="B25:D25"/>
    <mergeCell ref="B12:D12"/>
    <mergeCell ref="B13:D13"/>
    <mergeCell ref="B24:D24"/>
    <mergeCell ref="B20:D20"/>
    <mergeCell ref="B22:D22"/>
    <mergeCell ref="B23:D23"/>
    <mergeCell ref="B17:D17"/>
    <mergeCell ref="B19:D19"/>
  </mergeCells>
  <printOptions/>
  <pageMargins left="0.7874015748031497" right="0.7874015748031497" top="0" bottom="0" header="0.5118110236220472" footer="0.5118110236220472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UTK</dc:creator>
  <cp:keywords/>
  <dc:description/>
  <cp:lastModifiedBy>И. А. Труженикова</cp:lastModifiedBy>
  <cp:lastPrinted>2023-02-20T07:30:26Z</cp:lastPrinted>
  <dcterms:created xsi:type="dcterms:W3CDTF">2008-01-25T08:30:03Z</dcterms:created>
  <dcterms:modified xsi:type="dcterms:W3CDTF">2023-02-20T12:25:54Z</dcterms:modified>
  <cp:category/>
  <cp:version/>
  <cp:contentType/>
  <cp:contentStatus/>
</cp:coreProperties>
</file>