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Приложение № 3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<sst xmlns="http://schemas.openxmlformats.org/spreadsheetml/2006/main" count="100" uniqueCount="100">
  <si>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Наименование</t>
  </si>
  <si>
    <t>000 2 02 00000 00 0000 000</t>
  </si>
  <si>
    <t>000 1 01 00000 00 0000 000</t>
  </si>
  <si>
    <t>000 1 11 05000 00 0000 120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</si>
  <si>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</si>
  <si>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</si>
  <si>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000 2 02 03000 00 0000 151</t>
  </si>
  <si>
    <t>000 1 01 02000 01 0000 110</t>
  </si>
  <si>
    <t>000 1 05 00000 00 0000 000</t>
  </si>
  <si>
    <t>тыс.руб.</t>
  </si>
  <si>
    <t>Налог на доходы физических лиц</t>
  </si>
  <si>
    <t>Налоги на совокупный доход</t>
  </si>
  <si>
    <t>ИТОГО ДОХОДОВ ПО БЮДЖЕТУ</t>
  </si>
  <si>
    <t>000 2 02 03015 10 0000 151</t>
  </si>
  <si>
    <t>Субвенции бюджетам поселений  на осуществление  первичного  воинского  учета на территориях, где  отсутствуют военные комиссариаты</t>
  </si>
  <si>
    <t>000 2 00 00000 00 0000 000</t>
  </si>
  <si>
    <t>Безвозмездные поступления</t>
  </si>
  <si>
    <t>Коды</t>
  </si>
  <si>
    <t>бюджетной</t>
  </si>
  <si>
    <t>000 1 00 00000 00 0000 000</t>
  </si>
  <si>
    <t>ДОХОДЫ</t>
  </si>
  <si>
    <t>Безвозмездные поступления от других бюджетов бюджетной системы Российской Федерации</t>
  </si>
  <si>
    <t xml:space="preserve">Налоги  на прибыль, доходы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</si>
  <si>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</si>
  <si>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</si>
  <si>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</si>
  <si>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</si>
  <si>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</si>
  <si>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</si>
  <si>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</si>
  <si>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</si>
  <si>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</si>
  <si>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</si>
  <si>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</si>
  <si>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</si>
  <si>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</si>
  <si>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000 2 02 01001 10 0000 151</t>
  </si>
  <si>
    <t>Дотации  бюджетам  поселений на выравнивание  бюджетной обеспеченности</t>
  </si>
  <si>
    <t xml:space="preserve">Субвенции  бюджетам субъектов Российской федерации  и муниципальных образований </t>
  </si>
  <si>
    <t>000 2 02 01000 00 0000 151</t>
  </si>
  <si>
    <t>Доходы от  использования   имущества,  находящегося в государственной и муниципальной собственности</t>
  </si>
  <si>
    <t>000 1 11 00000 00 0000 000</t>
  </si>
  <si>
    <t>классификации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</si>
  <si>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</si>
  <si>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</si>
  <si>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</si>
  <si>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субсидии бюджетам поселений</t>
  </si>
  <si>
    <t>000 2 02 02999 10 0000 151</t>
  </si>
  <si>
    <t>Субсидии на обеспечение сбалансированности местных бюджетов поселений</t>
  </si>
  <si>
    <t>000 1 08 00000 00 0000 000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</si>
  <si>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</si>
  <si>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</si>
  <si>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</si>
  <si>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000 2 02 03024 10 0000 151</t>
  </si>
  <si>
    <t>Субвенция на реализацию Закона Волгоградской области от 2 декабря  2008 года № 1792-ОД  "О наделении органов местного самоуправления  муниципальных образований  в Волгоградской области  государственными полномочиями  по организационному обеспечению деятельности территориальных административных комиссий"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</si>
  <si>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</si>
  <si>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</si>
  <si>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поселений на выполнение передаваемых полномочий субъектов Российской Федерации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</si>
  <si>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</si>
  <si>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</si>
  <si>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</si>
  <si>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</si>
  <si>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 xml:space="preserve"> 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 муниципальных бюджетных и автономных учреждений)</t>
  </si>
  <si>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</si>
  <si>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</si>
  <si>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</si>
  <si>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000 1 11  05035 10 0000 120</t>
  </si>
  <si>
    <t>Таблица № 1</t>
  </si>
  <si>
    <t>Исполнение бюджета по доходам</t>
  </si>
  <si>
    <t>Процент исполне-ния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</si>
  <si>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</si>
  <si>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</si>
  <si>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 по обязательствам, возникшим до 1 января 2006 года), мобилизуемый на территориях поселений</t>
  </si>
  <si>
    <t xml:space="preserve">000 1 09 04053 10 0000 110 </t>
  </si>
  <si>
    <t>000 1 05 03010 01 0000 110</t>
  </si>
  <si>
    <t>000 1 16 00000 00 0000 000</t>
  </si>
  <si>
    <t>Штрафы,  санкции, возмещение ущерба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</si>
  <si>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</si>
  <si>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</si>
  <si>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</si>
  <si>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 xml:space="preserve">Доходы от уплаты акцизов на дизельное топливо,зачисляемые в консолидированный бюджет субъекта Российской федерации </t>
  </si>
  <si>
    <t>000 1 03 02240 01 0000 110</t>
  </si>
  <si>
    <t xml:space="preserve">Доходы от уплаты акцизов на моторные масла для дизельных и( или) карбюраторных ( инжекторных) двигателей,зачисляемые в консолидированный бюджет субъекта Российской федерации </t>
  </si>
  <si>
    <t>000 1 03 02250 01 0000 110</t>
  </si>
  <si>
    <t xml:space="preserve">Доходы от уплаты акцизов на автомобильный бензин,производимый на территории Российской Федерации,зачисляемые в консолидированный бюджет субъекта Российской федерации </t>
  </si>
  <si>
    <t>000 1 03 02260 01 0000 110</t>
  </si>
  <si>
    <t xml:space="preserve">Доходы от уплаты акцизов на прямогонный  бензин,производимый на территории Российской Федерации,зачисляемые в консолидированный бюджет субъекта Российской федерации </t>
  </si>
  <si>
    <t>Уточненный план на 2014 год</t>
  </si>
  <si>
    <t>000 2 18 05000 10 0000 151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</si>
  <si>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</si>
  <si>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</si>
  <si>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</si>
  <si>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по Лемешкинскому сельскому поселению  на 01.10.2014 года.</t>
  </si>
  <si>
    <t>Фактически исполнено на 01.10.2014 года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</si>
  <si>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</si>
  <si>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000 2 02 04000 00 0000 151</t>
  </si>
  <si>
    <t>Иные межбюджетные трансферты</t>
  </si>
  <si>
    <t>000 2 02 04014 10 0000 151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</si>
  <si>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мостного значения в соответствии с заключенными соглашениями</t>
  </si>
  <si>
    <t xml:space="preserve"> - на повышение заработной платы работникам муниципальных учреждений культуры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</si>
</sst>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[$€-2]\ ###,000_);[Red]\([$€-2]\ ###,000\)"/>
    <numFmt numFmtId="171" formatCode="0.00000"/>
    <numFmt numFmtId="172" formatCode="0.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164" fontId="3" fillId="0" borderId="1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36">
      <selection activeCell="D52" sqref="D52"/>
    </sheetView>
  </sheetViews>
  <sheetFormatPr defaultColWidth="9.00390625" defaultRowHeight="12.75"/>
  <cols>
    <col min="1" max="1" width="25.125" style="0" customWidth="1"/>
    <col min="2" max="2" width="59.125" style="0" customWidth="1"/>
    <col min="3" max="3" width="11.125" style="0" customWidth="1"/>
    <col min="4" max="4" width="11.625" style="0" customWidth="1"/>
    <col min="5" max="5" width="9.75390625" style="0" customWidth="1"/>
  </cols>
  <sheetData>
    <row r="1" spans="2:4" ht="12.75">
      <c r="B1" s="37"/>
      <c r="C1" s="37"/>
      <c r="D1" s="37"/>
    </row>
    <row r="2" spans="2:5" ht="12.75">
      <c r="B2" s="7"/>
      <c r="C2" s="39" t="s">
        <v>67</v>
      </c>
      <c r="D2" s="39"/>
      <c r="E2" s="39"/>
    </row>
    <row r="3" spans="2:4" ht="12.75">
      <c r="B3" s="7"/>
      <c r="C3" s="7"/>
      <c r="D3" s="7"/>
    </row>
    <row r="4" ht="12.75">
      <c r="B4" s="8" t="s">
        <v>68</v>
      </c>
    </row>
    <row r="5" ht="12.75">
      <c r="B5" s="8" t="s">
        <v>92</v>
      </c>
    </row>
    <row r="6" ht="12.75">
      <c r="B6" s="8"/>
    </row>
    <row r="7" spans="2:5" ht="12.75">
      <c r="B7" s="8"/>
      <c r="C7" s="1"/>
      <c r="D7" s="38" t="s">
        <v>9</v>
      </c>
      <c r="E7" s="38"/>
    </row>
    <row r="8" spans="1:5" ht="17.25" customHeight="1">
      <c r="A8" s="15" t="s">
        <v>17</v>
      </c>
      <c r="B8" s="41" t="s">
        <v>0</v>
      </c>
      <c r="C8" s="40" t="s">
        <v>87</v>
      </c>
      <c r="D8" s="40" t="s">
        <v>93</v>
      </c>
      <c r="E8" s="40" t="s">
        <v>69</v>
      </c>
    </row>
    <row r="9" spans="1:5" ht="22.5" customHeight="1">
      <c r="A9" s="16" t="s">
        <v>18</v>
      </c>
      <c r="B9" s="42"/>
      <c r="C9" s="40"/>
      <c r="D9" s="40"/>
      <c r="E9" s="40"/>
    </row>
    <row r="10" spans="1:5" ht="24.75" customHeight="1">
      <c r="A10" s="17" t="s">
        <v>42</v>
      </c>
      <c r="B10" s="43"/>
      <c r="C10" s="40"/>
      <c r="D10" s="40"/>
      <c r="E10" s="40"/>
    </row>
    <row r="11" spans="1:5" ht="20.25" customHeight="1">
      <c r="A11" s="9" t="s">
        <v>19</v>
      </c>
      <c r="B11" s="19" t="s">
        <v>20</v>
      </c>
      <c r="C11" s="23">
        <f>C12+C19+C21+C32+C36+C27+C39+C14</f>
        <v>3571.6000000000004</v>
      </c>
      <c r="D11" s="23">
        <f>D12+D19+D21+D32+D36+D27+D30+D14+D39</f>
        <v>2555.8</v>
      </c>
      <c r="E11" s="30">
        <f>D11/C11</f>
        <v>0.7155896516967185</v>
      </c>
    </row>
    <row r="12" spans="1:5" ht="12.75">
      <c r="A12" s="9" t="s">
        <v>2</v>
      </c>
      <c r="B12" s="5" t="s">
        <v>22</v>
      </c>
      <c r="C12" s="24">
        <f>SUM(C13)</f>
        <v>990.9</v>
      </c>
      <c r="D12" s="24">
        <f>SUM(D13)</f>
        <v>563.7</v>
      </c>
      <c r="E12" s="30">
        <f aca="true" t="shared" si="0" ref="E12:E57">D12/C12</f>
        <v>0.568876778686043</v>
      </c>
    </row>
    <row r="13" spans="1:5" ht="12.75">
      <c r="A13" s="12" t="s">
        <v>7</v>
      </c>
      <c r="B13" s="2" t="s">
        <v>10</v>
      </c>
      <c r="C13" s="25">
        <v>990.9</v>
      </c>
      <c r="D13" s="25">
        <v>563.7</v>
      </c>
      <c r="E13" s="31">
        <f t="shared" si="0"/>
        <v>0.568876778686043</v>
      </c>
    </row>
    <row r="14" spans="1:5" ht="25.5">
      <c r="A14" s="9" t="s">
        <v>77</v>
      </c>
      <c r="B14" s="10" t="s">
        <v>78</v>
      </c>
      <c r="C14" s="26">
        <f>C15+C16+C17+C18</f>
        <v>572</v>
      </c>
      <c r="D14" s="26">
        <f>D15+D16+D17+D18</f>
        <v>396.70000000000005</v>
      </c>
      <c r="E14" s="30">
        <f t="shared" si="0"/>
        <v>0.6935314685314686</v>
      </c>
    </row>
    <row r="15" spans="1:5" ht="25.5">
      <c r="A15" s="12" t="s">
        <v>79</v>
      </c>
      <c r="B15" s="4" t="s">
        <v>80</v>
      </c>
      <c r="C15" s="25">
        <v>209.3</v>
      </c>
      <c r="D15" s="25">
        <v>150.7</v>
      </c>
      <c r="E15" s="31">
        <f t="shared" si="0"/>
        <v>0.7200191113234591</v>
      </c>
    </row>
    <row r="16" spans="1:5" ht="38.25">
      <c r="A16" s="12" t="s">
        <v>81</v>
      </c>
      <c r="B16" s="4" t="s">
        <v>82</v>
      </c>
      <c r="C16" s="25">
        <v>4.3</v>
      </c>
      <c r="D16" s="25">
        <v>3.1</v>
      </c>
      <c r="E16" s="31">
        <f t="shared" si="0"/>
        <v>0.7209302325581396</v>
      </c>
    </row>
    <row r="17" spans="1:5" ht="51">
      <c r="A17" s="12" t="s">
        <v>83</v>
      </c>
      <c r="B17" s="4" t="s">
        <v>84</v>
      </c>
      <c r="C17" s="25">
        <v>339</v>
      </c>
      <c r="D17" s="25">
        <v>247.3</v>
      </c>
      <c r="E17" s="31">
        <f t="shared" si="0"/>
        <v>0.7294985250737464</v>
      </c>
    </row>
    <row r="18" spans="1:5" ht="51">
      <c r="A18" s="12" t="s">
        <v>85</v>
      </c>
      <c r="B18" s="4" t="s">
        <v>86</v>
      </c>
      <c r="C18" s="25">
        <v>19.4</v>
      </c>
      <c r="D18" s="25">
        <v>-4.4</v>
      </c>
      <c r="E18" s="31">
        <f t="shared" si="0"/>
        <v>-0.22680412371134023</v>
      </c>
    </row>
    <row r="19" spans="1:5" ht="12.75">
      <c r="A19" s="9" t="s">
        <v>8</v>
      </c>
      <c r="B19" s="5" t="s">
        <v>11</v>
      </c>
      <c r="C19" s="24">
        <f>SUM(C20:C20)</f>
        <v>466.3</v>
      </c>
      <c r="D19" s="24">
        <f>SUM(D20:D20)</f>
        <v>466.3</v>
      </c>
      <c r="E19" s="30">
        <f t="shared" si="0"/>
        <v>1</v>
      </c>
    </row>
    <row r="20" spans="1:5" ht="14.25" customHeight="1">
      <c r="A20" s="3" t="s">
        <v>74</v>
      </c>
      <c r="B20" s="4" t="s">
        <v>4</v>
      </c>
      <c r="C20" s="25">
        <v>466.3</v>
      </c>
      <c r="D20" s="25">
        <v>466.3</v>
      </c>
      <c r="E20" s="31">
        <f t="shared" si="0"/>
        <v>1</v>
      </c>
    </row>
    <row r="21" spans="1:5" ht="12.75">
      <c r="A21" s="9" t="s">
        <v>23</v>
      </c>
      <c r="B21" s="11" t="s">
        <v>24</v>
      </c>
      <c r="C21" s="26">
        <f>C22+C24</f>
        <v>1329.4</v>
      </c>
      <c r="D21" s="26">
        <f>D22+D24</f>
        <v>956</v>
      </c>
      <c r="E21" s="30">
        <f t="shared" si="0"/>
        <v>0.7191214081540545</v>
      </c>
    </row>
    <row r="22" spans="1:5" ht="12.75">
      <c r="A22" s="3" t="s">
        <v>25</v>
      </c>
      <c r="B22" s="13" t="s">
        <v>26</v>
      </c>
      <c r="C22" s="26">
        <f>C23</f>
        <v>31.4</v>
      </c>
      <c r="D22" s="26">
        <f>D23</f>
        <v>15.6</v>
      </c>
      <c r="E22" s="30">
        <f t="shared" si="0"/>
        <v>0.4968152866242038</v>
      </c>
    </row>
    <row r="23" spans="1:5" ht="37.5" customHeight="1">
      <c r="A23" s="3" t="s">
        <v>27</v>
      </c>
      <c r="B23" s="4" t="s">
        <v>28</v>
      </c>
      <c r="C23" s="25">
        <v>31.4</v>
      </c>
      <c r="D23" s="25">
        <v>15.6</v>
      </c>
      <c r="E23" s="31">
        <f t="shared" si="0"/>
        <v>0.4968152866242038</v>
      </c>
    </row>
    <row r="24" spans="1:5" ht="20.25" customHeight="1">
      <c r="A24" s="3" t="s">
        <v>29</v>
      </c>
      <c r="B24" s="4" t="s">
        <v>30</v>
      </c>
      <c r="C24" s="25">
        <f>C25+C26</f>
        <v>1298</v>
      </c>
      <c r="D24" s="25">
        <f>D25+D26</f>
        <v>940.4</v>
      </c>
      <c r="E24" s="31">
        <f t="shared" si="0"/>
        <v>0.7244992295839753</v>
      </c>
    </row>
    <row r="25" spans="1:5" ht="50.25" customHeight="1">
      <c r="A25" s="3" t="s">
        <v>31</v>
      </c>
      <c r="B25" s="4" t="s">
        <v>32</v>
      </c>
      <c r="C25" s="25">
        <v>1027.8</v>
      </c>
      <c r="D25" s="25">
        <v>890.6</v>
      </c>
      <c r="E25" s="31">
        <f t="shared" si="0"/>
        <v>0.8665109943568788</v>
      </c>
    </row>
    <row r="26" spans="1:5" ht="51" customHeight="1">
      <c r="A26" s="3" t="s">
        <v>34</v>
      </c>
      <c r="B26" s="4" t="s">
        <v>33</v>
      </c>
      <c r="C26" s="25">
        <v>270.2</v>
      </c>
      <c r="D26" s="25">
        <v>49.8</v>
      </c>
      <c r="E26" s="31">
        <f t="shared" si="0"/>
        <v>0.1843079200592154</v>
      </c>
    </row>
    <row r="27" spans="1:5" ht="20.25" customHeight="1">
      <c r="A27" s="9" t="s">
        <v>49</v>
      </c>
      <c r="B27" s="10" t="s">
        <v>58</v>
      </c>
      <c r="C27" s="26">
        <f>C28</f>
        <v>29.1</v>
      </c>
      <c r="D27" s="26">
        <f>D28</f>
        <v>12.7</v>
      </c>
      <c r="E27" s="30">
        <f t="shared" si="0"/>
        <v>0.4364261168384879</v>
      </c>
    </row>
    <row r="28" spans="1:5" ht="39.75" customHeight="1">
      <c r="A28" s="3" t="s">
        <v>50</v>
      </c>
      <c r="B28" s="14" t="s">
        <v>59</v>
      </c>
      <c r="C28" s="27">
        <f>C29</f>
        <v>29.1</v>
      </c>
      <c r="D28" s="27">
        <f>D29</f>
        <v>12.7</v>
      </c>
      <c r="E28" s="31">
        <f t="shared" si="0"/>
        <v>0.4364261168384879</v>
      </c>
    </row>
    <row r="29" spans="1:5" ht="51" customHeight="1">
      <c r="A29" s="3" t="s">
        <v>51</v>
      </c>
      <c r="B29" s="14" t="s">
        <v>52</v>
      </c>
      <c r="C29" s="27">
        <v>29.1</v>
      </c>
      <c r="D29" s="27">
        <v>12.7</v>
      </c>
      <c r="E29" s="31">
        <f t="shared" si="0"/>
        <v>0.4364261168384879</v>
      </c>
    </row>
    <row r="30" spans="1:5" ht="25.5">
      <c r="A30" s="32" t="s">
        <v>70</v>
      </c>
      <c r="B30" s="10" t="s">
        <v>71</v>
      </c>
      <c r="C30" s="27"/>
      <c r="D30" s="26">
        <f>D31</f>
        <v>0</v>
      </c>
      <c r="E30" s="31"/>
    </row>
    <row r="31" spans="1:5" ht="25.5">
      <c r="A31" s="28" t="s">
        <v>73</v>
      </c>
      <c r="B31" s="14" t="s">
        <v>72</v>
      </c>
      <c r="C31" s="27"/>
      <c r="D31" s="27"/>
      <c r="E31" s="31"/>
    </row>
    <row r="32" spans="1:5" ht="24.75" customHeight="1">
      <c r="A32" s="9" t="s">
        <v>41</v>
      </c>
      <c r="B32" s="10" t="s">
        <v>40</v>
      </c>
      <c r="C32" s="26">
        <f>C33</f>
        <v>168.8</v>
      </c>
      <c r="D32" s="26">
        <f>D33</f>
        <v>158.9</v>
      </c>
      <c r="E32" s="30">
        <f t="shared" si="0"/>
        <v>0.941350710900474</v>
      </c>
    </row>
    <row r="33" spans="1:5" ht="79.5" customHeight="1">
      <c r="A33" s="12" t="s">
        <v>3</v>
      </c>
      <c r="B33" s="14" t="s">
        <v>60</v>
      </c>
      <c r="C33" s="27">
        <f>C34+C35</f>
        <v>168.8</v>
      </c>
      <c r="D33" s="27">
        <f>D34+D35</f>
        <v>158.9</v>
      </c>
      <c r="E33" s="31">
        <f t="shared" si="0"/>
        <v>0.941350710900474</v>
      </c>
    </row>
    <row r="34" spans="1:5" ht="63.75" customHeight="1">
      <c r="A34" s="12" t="s">
        <v>61</v>
      </c>
      <c r="B34" s="14" t="s">
        <v>35</v>
      </c>
      <c r="C34" s="27">
        <v>150</v>
      </c>
      <c r="D34" s="27">
        <v>151.5</v>
      </c>
      <c r="E34" s="31">
        <f t="shared" si="0"/>
        <v>1.01</v>
      </c>
    </row>
    <row r="35" spans="1:5" ht="52.5" customHeight="1">
      <c r="A35" s="3" t="s">
        <v>66</v>
      </c>
      <c r="B35" s="4" t="s">
        <v>62</v>
      </c>
      <c r="C35" s="25">
        <v>18.8</v>
      </c>
      <c r="D35" s="25">
        <v>7.4</v>
      </c>
      <c r="E35" s="31">
        <f t="shared" si="0"/>
        <v>0.39361702127659576</v>
      </c>
    </row>
    <row r="36" spans="1:5" ht="28.5" customHeight="1">
      <c r="A36" s="9" t="s">
        <v>43</v>
      </c>
      <c r="B36" s="10" t="s">
        <v>44</v>
      </c>
      <c r="C36" s="26">
        <f>C38+C37</f>
        <v>0</v>
      </c>
      <c r="D36" s="26">
        <f>D38+D37</f>
        <v>1</v>
      </c>
      <c r="E36" s="30"/>
    </row>
    <row r="37" spans="1:5" ht="65.25" customHeight="1">
      <c r="A37" s="12" t="s">
        <v>63</v>
      </c>
      <c r="B37" s="14" t="s">
        <v>64</v>
      </c>
      <c r="C37" s="25"/>
      <c r="D37" s="25"/>
      <c r="E37" s="30"/>
    </row>
    <row r="38" spans="1:5" ht="39" customHeight="1">
      <c r="A38" s="12" t="s">
        <v>65</v>
      </c>
      <c r="B38" s="4" t="s">
        <v>45</v>
      </c>
      <c r="C38" s="25"/>
      <c r="D38" s="25">
        <v>1</v>
      </c>
      <c r="E38" s="31"/>
    </row>
    <row r="39" spans="1:5" ht="12.75">
      <c r="A39" s="33" t="s">
        <v>75</v>
      </c>
      <c r="B39" s="34" t="s">
        <v>76</v>
      </c>
      <c r="C39" s="26">
        <v>15.1</v>
      </c>
      <c r="D39" s="26">
        <v>0.5</v>
      </c>
      <c r="E39" s="30">
        <f t="shared" si="0"/>
        <v>0.033112582781456956</v>
      </c>
    </row>
    <row r="40" spans="1:5" ht="14.25" customHeight="1">
      <c r="A40" s="9" t="s">
        <v>15</v>
      </c>
      <c r="B40" s="10" t="s">
        <v>16</v>
      </c>
      <c r="C40" s="26">
        <f>C41</f>
        <v>3903.3999999999996</v>
      </c>
      <c r="D40" s="26">
        <f>D41+D55+D56</f>
        <v>2787.1</v>
      </c>
      <c r="E40" s="30">
        <f t="shared" si="0"/>
        <v>0.7140185479325717</v>
      </c>
    </row>
    <row r="41" spans="1:5" ht="29.25" customHeight="1">
      <c r="A41" s="9" t="s">
        <v>1</v>
      </c>
      <c r="B41" s="10" t="s">
        <v>21</v>
      </c>
      <c r="C41" s="26">
        <f>C42+C44+C48+C55+C52</f>
        <v>3903.3999999999996</v>
      </c>
      <c r="D41" s="26">
        <f>D42+D44+D48</f>
        <v>2931.6</v>
      </c>
      <c r="E41" s="30">
        <f t="shared" si="0"/>
        <v>0.7510375570015884</v>
      </c>
    </row>
    <row r="42" spans="1:5" ht="26.25" customHeight="1">
      <c r="A42" s="9" t="s">
        <v>39</v>
      </c>
      <c r="B42" s="10" t="s">
        <v>5</v>
      </c>
      <c r="C42" s="26">
        <f>C43</f>
        <v>1578</v>
      </c>
      <c r="D42" s="26">
        <f>D43</f>
        <v>1183.5</v>
      </c>
      <c r="E42" s="30">
        <f t="shared" si="0"/>
        <v>0.75</v>
      </c>
    </row>
    <row r="43" spans="1:5" ht="27" customHeight="1">
      <c r="A43" s="3" t="s">
        <v>36</v>
      </c>
      <c r="B43" s="4" t="s">
        <v>37</v>
      </c>
      <c r="C43" s="25">
        <v>1578</v>
      </c>
      <c r="D43" s="25">
        <v>1183.5</v>
      </c>
      <c r="E43" s="31">
        <f t="shared" si="0"/>
        <v>0.75</v>
      </c>
    </row>
    <row r="44" spans="1:5" ht="27" customHeight="1">
      <c r="A44" s="9" t="s">
        <v>55</v>
      </c>
      <c r="B44" s="10" t="s">
        <v>56</v>
      </c>
      <c r="C44" s="26">
        <f>C45</f>
        <v>2254</v>
      </c>
      <c r="D44" s="26">
        <f>D45</f>
        <v>1693</v>
      </c>
      <c r="E44" s="30">
        <f t="shared" si="0"/>
        <v>0.751109139307897</v>
      </c>
    </row>
    <row r="45" spans="1:5" ht="12.75">
      <c r="A45" s="3" t="s">
        <v>47</v>
      </c>
      <c r="B45" s="4" t="s">
        <v>46</v>
      </c>
      <c r="C45" s="25">
        <f>C46+C47</f>
        <v>2254</v>
      </c>
      <c r="D45" s="25">
        <f>D46+D47</f>
        <v>1693</v>
      </c>
      <c r="E45" s="31">
        <f t="shared" si="0"/>
        <v>0.751109139307897</v>
      </c>
    </row>
    <row r="46" spans="1:5" ht="25.5">
      <c r="A46" s="3"/>
      <c r="B46" s="4" t="s">
        <v>48</v>
      </c>
      <c r="C46" s="25">
        <v>2244</v>
      </c>
      <c r="D46" s="29">
        <v>1683</v>
      </c>
      <c r="E46" s="31">
        <f t="shared" si="0"/>
        <v>0.75</v>
      </c>
    </row>
    <row r="47" spans="1:5" ht="38.25">
      <c r="A47" s="3"/>
      <c r="B47" s="4" t="s">
        <v>94</v>
      </c>
      <c r="C47" s="25">
        <v>10</v>
      </c>
      <c r="D47" s="29">
        <v>10</v>
      </c>
      <c r="E47" s="31">
        <f t="shared" si="0"/>
        <v>1</v>
      </c>
    </row>
    <row r="48" spans="1:5" ht="26.25" customHeight="1">
      <c r="A48" s="9" t="s">
        <v>6</v>
      </c>
      <c r="B48" s="10" t="s">
        <v>38</v>
      </c>
      <c r="C48" s="26">
        <f>C49+C51</f>
        <v>56.2</v>
      </c>
      <c r="D48" s="26">
        <f>D49+D51</f>
        <v>55.1</v>
      </c>
      <c r="E48" s="30">
        <f t="shared" si="0"/>
        <v>0.9804270462633452</v>
      </c>
    </row>
    <row r="49" spans="1:5" ht="40.5" customHeight="1">
      <c r="A49" s="3" t="s">
        <v>13</v>
      </c>
      <c r="B49" s="4" t="s">
        <v>14</v>
      </c>
      <c r="C49" s="25">
        <v>52</v>
      </c>
      <c r="D49" s="25">
        <v>52</v>
      </c>
      <c r="E49" s="31">
        <f t="shared" si="0"/>
        <v>1</v>
      </c>
    </row>
    <row r="50" spans="1:5" ht="25.5">
      <c r="A50" s="3" t="s">
        <v>53</v>
      </c>
      <c r="B50" s="4" t="s">
        <v>57</v>
      </c>
      <c r="C50" s="25">
        <f>C51</f>
        <v>4.2</v>
      </c>
      <c r="D50" s="25">
        <f>D51</f>
        <v>3.1</v>
      </c>
      <c r="E50" s="31">
        <f t="shared" si="0"/>
        <v>0.7380952380952381</v>
      </c>
    </row>
    <row r="51" spans="1:5" ht="78.75" customHeight="1">
      <c r="A51" s="3"/>
      <c r="B51" s="4" t="s">
        <v>54</v>
      </c>
      <c r="C51" s="25">
        <v>4.2</v>
      </c>
      <c r="D51" s="25">
        <v>3.1</v>
      </c>
      <c r="E51" s="31">
        <f t="shared" si="0"/>
        <v>0.7380952380952381</v>
      </c>
    </row>
    <row r="52" spans="1:5" ht="12.75">
      <c r="A52" s="9" t="s">
        <v>95</v>
      </c>
      <c r="B52" s="10" t="s">
        <v>96</v>
      </c>
      <c r="C52" s="26">
        <f>C53</f>
        <v>15.2</v>
      </c>
      <c r="D52" s="26">
        <f>D53</f>
        <v>0</v>
      </c>
      <c r="E52" s="31">
        <f t="shared" si="0"/>
        <v>0</v>
      </c>
    </row>
    <row r="53" spans="1:5" ht="51.75" customHeight="1">
      <c r="A53" s="3" t="s">
        <v>97</v>
      </c>
      <c r="B53" s="4" t="s">
        <v>98</v>
      </c>
      <c r="C53" s="25">
        <f>C54</f>
        <v>15.2</v>
      </c>
      <c r="D53" s="25">
        <f>D54</f>
        <v>0</v>
      </c>
      <c r="E53" s="31">
        <f t="shared" si="0"/>
        <v>0</v>
      </c>
    </row>
    <row r="54" spans="1:5" ht="25.5">
      <c r="A54" s="3"/>
      <c r="B54" s="4" t="s">
        <v>99</v>
      </c>
      <c r="C54" s="25">
        <v>15.2</v>
      </c>
      <c r="D54" s="25"/>
      <c r="E54" s="31">
        <f t="shared" si="0"/>
        <v>0</v>
      </c>
    </row>
    <row r="55" spans="1:5" ht="54" customHeight="1">
      <c r="A55" s="9" t="s">
        <v>88</v>
      </c>
      <c r="B55" s="10" t="s">
        <v>89</v>
      </c>
      <c r="C55" s="26"/>
      <c r="D55" s="26">
        <v>27.2</v>
      </c>
      <c r="E55" s="31"/>
    </row>
    <row r="56" spans="1:5" ht="54" customHeight="1">
      <c r="A56" s="9" t="s">
        <v>90</v>
      </c>
      <c r="B56" s="10" t="s">
        <v>91</v>
      </c>
      <c r="C56" s="27"/>
      <c r="D56" s="26">
        <v>-171.7</v>
      </c>
      <c r="E56" s="31"/>
    </row>
    <row r="57" spans="1:5" ht="15" customHeight="1">
      <c r="A57" s="3"/>
      <c r="B57" s="10" t="s">
        <v>12</v>
      </c>
      <c r="C57" s="36">
        <f>C11+C40</f>
        <v>7475</v>
      </c>
      <c r="D57" s="36">
        <f>D11+D40</f>
        <v>5342.9</v>
      </c>
      <c r="E57" s="30">
        <f t="shared" si="0"/>
        <v>0.7147692307692307</v>
      </c>
    </row>
    <row r="58" spans="1:4" ht="12.75">
      <c r="A58" s="20"/>
      <c r="B58" s="21"/>
      <c r="C58" s="18"/>
      <c r="D58" s="18"/>
    </row>
    <row r="59" spans="1:4" ht="12.75">
      <c r="A59" s="20"/>
      <c r="B59" s="21"/>
      <c r="C59" s="18"/>
      <c r="D59" s="35"/>
    </row>
    <row r="60" spans="1:4" ht="12.75">
      <c r="A60" s="20"/>
      <c r="B60" s="21"/>
      <c r="C60" s="18"/>
      <c r="D60" s="18"/>
    </row>
    <row r="61" ht="12.75">
      <c r="A61" s="6"/>
    </row>
    <row r="62" spans="2:4" ht="12.75">
      <c r="B62" s="22"/>
      <c r="C62" s="22"/>
      <c r="D62" s="22"/>
    </row>
    <row r="63" ht="12.75">
      <c r="A63" s="22"/>
    </row>
  </sheetData>
  <sheetProtection/>
  <mergeCells count="7">
    <mergeCell ref="B1:D1"/>
    <mergeCell ref="D7:E7"/>
    <mergeCell ref="C2:E2"/>
    <mergeCell ref="C8:C10"/>
    <mergeCell ref="D8:D10"/>
    <mergeCell ref="E8:E10"/>
    <mergeCell ref="B8:B10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фо</cp:lastModifiedBy>
  <cp:lastPrinted>2014-07-29T10:27:15Z</cp:lastPrinted>
  <dcterms:created xsi:type="dcterms:W3CDTF">2003-01-27T11:57:13Z</dcterms:created>
  <dcterms:modified xsi:type="dcterms:W3CDTF">2014-10-28T05:55:48Z</dcterms:modified>
  <cp:category/>
  <cp:version/>
  <cp:contentType/>
  <cp:contentStatus/>
</cp:coreProperties>
</file>