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firstSheet="1" activeTab="1"/>
  </bookViews>
  <sheets>
    <sheet name="консолид" sheetId="1" r:id="rId1"/>
    <sheet name="лемешкино" sheetId="2" r:id="rId2"/>
  </sheets>
  <definedNames/>
  <calcPr fullCalcOnLoad="1"/>
</workbook>
</file>

<file path=xl/comments1.xml><?xml version="1.0" encoding="utf-8"?>
<comments xmlns="http://schemas.openxmlformats.org/spreadsheetml/2006/main">
  <authors>
    <author>UTK</author>
  </authors>
  <commentList>
    <comment ref="K7" authorId="0">
      <text>
        <r>
          <rPr>
            <b/>
            <sz val="8"/>
            <rFont val="Tahoma"/>
            <family val="2"/>
          </rPr>
          <t>UTK: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UTK</author>
  </authors>
  <commentList>
    <comment ref="L6" authorId="0">
      <text>
        <r>
          <rPr>
            <b/>
            <sz val="8"/>
            <rFont val="Tahoma"/>
            <family val="2"/>
          </rPr>
          <t>UTK: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<sst xmlns="http://schemas.openxmlformats.org/spreadsheetml/2006/main" count="59" uniqueCount="51">
  <si>
    <t>Наименование доходов</t>
  </si>
  <si>
    <t>Налоговые доходы</t>
  </si>
  <si>
    <t>Неналоговые доходы</t>
  </si>
  <si>
    <t>Темпы роста</t>
  </si>
  <si>
    <t>Налог  на доходы физических лиц</t>
  </si>
  <si>
    <t>Налоги на совокупный доход</t>
  </si>
  <si>
    <t>Налог на имущество физических лиц</t>
  </si>
  <si>
    <t>Земельный налог</t>
  </si>
  <si>
    <t>Иные налоговые доходы</t>
  </si>
  <si>
    <t>Собственные доходы</t>
  </si>
  <si>
    <t>Безвозмездные поступления</t>
  </si>
  <si>
    <t>Дотации</t>
  </si>
  <si>
    <t>Субвенции</t>
  </si>
  <si>
    <t>Субсидии</t>
  </si>
  <si>
    <t>Всего доходов по бюджету</t>
  </si>
  <si>
    <t xml:space="preserve"> 1 кв 2008 год  к 1 кв    2007 года</t>
  </si>
  <si>
    <t>Иные межбюджетные трансферты</t>
  </si>
  <si>
    <t>Таблица № 2</t>
  </si>
  <si>
    <t>Утверждено на 2009 год тыс. руб.</t>
  </si>
  <si>
    <t>Исполнено за 1 кв 2009 года тыс. руб.</t>
  </si>
  <si>
    <t>Процент  исполне  ния за 1 кв 2009 года</t>
  </si>
  <si>
    <t>Исполнено за 1 кв  2008 года тыс. руб.</t>
  </si>
  <si>
    <t>Анализ доходной части консолидированного  бюджета Руднянского муниципального района за  1 к в. 2009 год</t>
  </si>
  <si>
    <t>Структура доходов в 1 кв 2009 года   в %</t>
  </si>
  <si>
    <t>Исполнено за 1 кв 2007 года тыс. руб.</t>
  </si>
  <si>
    <t xml:space="preserve"> 1 кв 2009 год  к 1 кв    2008 года</t>
  </si>
  <si>
    <t xml:space="preserve">   Начальник ТУ Руднянского муниципального района КБФП и К  АВО                                           Т.Г.   Микушова </t>
  </si>
  <si>
    <t>Налоговые и неналоговые доходы</t>
  </si>
  <si>
    <t>в том числе :</t>
  </si>
  <si>
    <t xml:space="preserve"> - налог  на доходы физических лиц</t>
  </si>
  <si>
    <t xml:space="preserve"> - налог на имущество физических лиц</t>
  </si>
  <si>
    <t xml:space="preserve"> - земельный налог</t>
  </si>
  <si>
    <t xml:space="preserve"> - иные налоговые доходы</t>
  </si>
  <si>
    <t xml:space="preserve"> - единый сельскохозяйственный налог</t>
  </si>
  <si>
    <t xml:space="preserve"> - дотации</t>
  </si>
  <si>
    <t xml:space="preserve"> - субвенции</t>
  </si>
  <si>
    <t xml:space="preserve"> - субсидии</t>
  </si>
  <si>
    <t xml:space="preserve"> -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</si>
  <si>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</si>
  <si>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Уточненный план на 2014 год тыс. руб.</t>
  </si>
  <si>
    <t xml:space="preserve"> -акцизы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</si>
  <si>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</si>
  <si>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Исполнено за 9 месяцев 2014 года тыс. руб.</t>
  </si>
  <si>
    <t>Процент  исполне-  ния за 9 месяцев 2014 года</t>
  </si>
  <si>
    <t>Структура доходов за 9 месяцев 2014 года        в %</t>
  </si>
  <si>
    <t>Исполнено за 9 месяцев 2013 года тыс. руб.</t>
  </si>
  <si>
    <t>Структура доходов за 9 месяцев 2013 года        в %</t>
  </si>
  <si>
    <t>Исполнено за 9 месяцев 2012 года      тыс. руб.</t>
  </si>
  <si>
    <t>9 месяцев 2014 года к 9 месяцам  2013 года</t>
  </si>
  <si>
    <t>9 месяцев 2014 года к 9 месяцам 2012 года</t>
  </si>
  <si>
    <t>Анализ доходной части бюджета Лемешкинского сельского  поселения Руднянского муниципального района за 9 месяцев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</si>
</sst>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%"/>
    <numFmt numFmtId="171" formatCode="_-* #,##0.0_р_._-;\-* #,##0.0_р_._-;_-* &quot;-&quot;??_р_._-;_-@_-"/>
    <numFmt numFmtId="172" formatCode="_-* #,##0.0_р_._-;\-* #,##0.0_р_._-;_-* &quot;-&quot;?_р_._-;_-@_-"/>
    <numFmt numFmtId="173" formatCode="_-* #,##0.00_р_._-;\-* #,##0.00_р_._-;_-* &quot;-&quot;?_р_._-;_-@_-"/>
    <numFmt numFmtId="174" formatCode="0.000"/>
    <numFmt numFmtId="175" formatCode="_-* #,##0.000_р_._-;\-* #,##0.000_р_._-;_-* &quot;-&quot;?_р_._-;_-@_-"/>
    <numFmt numFmtId="176" formatCode="_-* #,##0.0000_р_._-;\-* #,##0.0000_р_._-;_-* &quot;-&quot;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168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69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68" fontId="0" fillId="0" borderId="14" xfId="0" applyNumberFormat="1" applyFill="1" applyBorder="1" applyAlignment="1">
      <alignment/>
    </xf>
    <xf numFmtId="169" fontId="0" fillId="0" borderId="11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69" fontId="0" fillId="0" borderId="13" xfId="0" applyNumberFormat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9" fontId="0" fillId="0" borderId="17" xfId="0" applyNumberFormat="1" applyFill="1" applyBorder="1" applyAlignment="1">
      <alignment/>
    </xf>
    <xf numFmtId="169" fontId="0" fillId="0" borderId="18" xfId="0" applyNumberFormat="1" applyBorder="1" applyAlignment="1">
      <alignment/>
    </xf>
    <xf numFmtId="168" fontId="0" fillId="0" borderId="19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  <xf numFmtId="49" fontId="0" fillId="0" borderId="22" xfId="0" applyNumberForma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49" fontId="0" fillId="0" borderId="20" xfId="0" applyNumberFormat="1" applyBorder="1" applyAlignment="1">
      <alignment horizontal="left" wrapText="1"/>
    </xf>
    <xf numFmtId="49" fontId="0" fillId="0" borderId="21" xfId="0" applyNumberFormat="1" applyBorder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0"/>
  <sheetViews>
    <sheetView zoomScalePageLayoutView="0" workbookViewId="0" topLeftCell="A1">
      <selection activeCell="B26" sqref="B26:L26"/>
    </sheetView>
  </sheetViews>
  <sheetFormatPr defaultColWidth="9.00390625" defaultRowHeight="12.75"/>
  <cols>
    <col min="4" max="4" width="13.00390625" style="0" customWidth="1"/>
    <col min="5" max="5" width="10.75390625" style="0" customWidth="1"/>
    <col min="8" max="8" width="10.625" style="0" customWidth="1"/>
  </cols>
  <sheetData>
    <row r="3" spans="2:18" ht="12.75">
      <c r="B3" s="45" t="s">
        <v>22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1:12" ht="12.75">
      <c r="K5" s="57" t="s">
        <v>17</v>
      </c>
      <c r="L5" s="57"/>
    </row>
    <row r="6" spans="2:15" ht="12.75" customHeight="1">
      <c r="B6" s="47" t="s">
        <v>0</v>
      </c>
      <c r="C6" s="48"/>
      <c r="D6" s="49"/>
      <c r="E6" s="43" t="s">
        <v>18</v>
      </c>
      <c r="F6" s="43" t="s">
        <v>19</v>
      </c>
      <c r="G6" s="43" t="s">
        <v>20</v>
      </c>
      <c r="H6" s="43" t="s">
        <v>23</v>
      </c>
      <c r="I6" s="43" t="s">
        <v>21</v>
      </c>
      <c r="J6" s="43" t="s">
        <v>24</v>
      </c>
      <c r="K6" s="41" t="s">
        <v>3</v>
      </c>
      <c r="L6" s="42"/>
      <c r="M6" s="46"/>
      <c r="N6" s="46"/>
      <c r="O6" s="46"/>
    </row>
    <row r="7" spans="2:12" ht="12.75" customHeight="1">
      <c r="B7" s="50"/>
      <c r="C7" s="51"/>
      <c r="D7" s="52"/>
      <c r="E7" s="56"/>
      <c r="F7" s="56"/>
      <c r="G7" s="56"/>
      <c r="H7" s="56"/>
      <c r="I7" s="56"/>
      <c r="J7" s="56"/>
      <c r="K7" s="43" t="s">
        <v>25</v>
      </c>
      <c r="L7" s="43" t="s">
        <v>15</v>
      </c>
    </row>
    <row r="8" spans="2:12" ht="35.25" customHeight="1">
      <c r="B8" s="53"/>
      <c r="C8" s="54"/>
      <c r="D8" s="55"/>
      <c r="E8" s="44"/>
      <c r="F8" s="44"/>
      <c r="G8" s="44"/>
      <c r="H8" s="44"/>
      <c r="I8" s="44"/>
      <c r="J8" s="44"/>
      <c r="K8" s="44"/>
      <c r="L8" s="44"/>
    </row>
    <row r="9" spans="2:12" ht="12.75">
      <c r="B9" s="32" t="s">
        <v>1</v>
      </c>
      <c r="C9" s="33"/>
      <c r="D9" s="34"/>
      <c r="E9" s="1">
        <f>E10+E12+E11+E13+E14</f>
        <v>73168.7</v>
      </c>
      <c r="F9" s="1">
        <f>F10+F12+F11+F13+F14</f>
        <v>14435.7</v>
      </c>
      <c r="G9" s="4">
        <f>F9/E9</f>
        <v>0.19729337817946746</v>
      </c>
      <c r="H9" s="4">
        <f>F9/F22</f>
        <v>0.22776320086840865</v>
      </c>
      <c r="I9" s="1">
        <f>I10+I12+I11+I13+I14</f>
        <v>10326.9</v>
      </c>
      <c r="J9" s="1">
        <f>J10+J11+J12+J13+J14</f>
        <v>9628.9</v>
      </c>
      <c r="K9" s="4">
        <f aca="true" t="shared" si="0" ref="K9:K20">F9/I9</f>
        <v>1.3978735148011505</v>
      </c>
      <c r="L9" s="4">
        <f>I9/J9</f>
        <v>1.0724901079043296</v>
      </c>
    </row>
    <row r="10" spans="2:12" ht="27.75" customHeight="1">
      <c r="B10" s="35" t="s">
        <v>4</v>
      </c>
      <c r="C10" s="36"/>
      <c r="D10" s="37"/>
      <c r="E10" s="1">
        <v>55763</v>
      </c>
      <c r="F10" s="1">
        <v>10415.6</v>
      </c>
      <c r="G10" s="4">
        <f aca="true" t="shared" si="1" ref="G10:G22">F10/E10</f>
        <v>0.1867833509674874</v>
      </c>
      <c r="H10" s="4">
        <f>F10/F22</f>
        <v>0.16433497474767397</v>
      </c>
      <c r="I10" s="1">
        <v>7373.4</v>
      </c>
      <c r="J10" s="1">
        <v>6885.9</v>
      </c>
      <c r="K10" s="4">
        <f t="shared" si="0"/>
        <v>1.4125912062277919</v>
      </c>
      <c r="L10" s="4">
        <f>I10/J10</f>
        <v>1.0707968457282273</v>
      </c>
    </row>
    <row r="11" spans="2:12" ht="26.25" customHeight="1">
      <c r="B11" s="32" t="s">
        <v>5</v>
      </c>
      <c r="C11" s="33"/>
      <c r="D11" s="34"/>
      <c r="E11" s="1">
        <v>6846</v>
      </c>
      <c r="F11" s="1">
        <v>886.1</v>
      </c>
      <c r="G11" s="4">
        <f t="shared" si="1"/>
        <v>0.1294332456909144</v>
      </c>
      <c r="H11" s="4">
        <f>F11/F22</f>
        <v>0.013980684850024376</v>
      </c>
      <c r="I11" s="1">
        <v>1382.3</v>
      </c>
      <c r="J11" s="1">
        <v>1298.9</v>
      </c>
      <c r="K11" s="4">
        <f t="shared" si="0"/>
        <v>0.6410330608406279</v>
      </c>
      <c r="L11" s="4">
        <f>I11/J11</f>
        <v>1.0642081761490492</v>
      </c>
    </row>
    <row r="12" spans="2:12" ht="24.75" customHeight="1">
      <c r="B12" s="35" t="s">
        <v>6</v>
      </c>
      <c r="C12" s="36"/>
      <c r="D12" s="37"/>
      <c r="E12" s="1">
        <v>304</v>
      </c>
      <c r="F12" s="1">
        <v>33.5</v>
      </c>
      <c r="G12" s="4">
        <f t="shared" si="1"/>
        <v>0.11019736842105263</v>
      </c>
      <c r="H12" s="4">
        <f>F12/F22</f>
        <v>0.0005285554028617725</v>
      </c>
      <c r="I12" s="1">
        <v>27.2</v>
      </c>
      <c r="J12" s="1">
        <v>10.5</v>
      </c>
      <c r="K12" s="4">
        <f t="shared" si="0"/>
        <v>1.2316176470588236</v>
      </c>
      <c r="L12" s="4">
        <f>I12/J12</f>
        <v>2.5904761904761906</v>
      </c>
    </row>
    <row r="13" spans="2:12" ht="21.75" customHeight="1">
      <c r="B13" s="32" t="s">
        <v>7</v>
      </c>
      <c r="C13" s="33"/>
      <c r="D13" s="34"/>
      <c r="E13" s="1">
        <v>9222.3</v>
      </c>
      <c r="F13" s="1">
        <v>2840.8</v>
      </c>
      <c r="G13" s="4">
        <f t="shared" si="1"/>
        <v>0.30803595632326</v>
      </c>
      <c r="H13" s="4">
        <f>F13/F22</f>
        <v>0.04482149816267831</v>
      </c>
      <c r="I13" s="1">
        <v>1455.2</v>
      </c>
      <c r="J13" s="1">
        <v>1199.9</v>
      </c>
      <c r="K13" s="4">
        <f t="shared" si="0"/>
        <v>1.9521715228147334</v>
      </c>
      <c r="L13" s="4">
        <f>I13/J13</f>
        <v>1.2127677306442204</v>
      </c>
    </row>
    <row r="14" spans="2:12" ht="21.75" customHeight="1">
      <c r="B14" s="32" t="s">
        <v>8</v>
      </c>
      <c r="C14" s="33"/>
      <c r="D14" s="34"/>
      <c r="E14" s="1">
        <v>1033.4</v>
      </c>
      <c r="F14" s="1">
        <v>259.7</v>
      </c>
      <c r="G14" s="4">
        <f t="shared" si="1"/>
        <v>0.25130636733113987</v>
      </c>
      <c r="H14" s="4">
        <f>F14/F22</f>
        <v>0.004097487705170218</v>
      </c>
      <c r="I14" s="1">
        <v>88.8</v>
      </c>
      <c r="J14" s="1">
        <v>233.7</v>
      </c>
      <c r="K14" s="4">
        <f t="shared" si="0"/>
        <v>2.9245495495495497</v>
      </c>
      <c r="L14" s="4">
        <f aca="true" t="shared" si="2" ref="L14:L22">I14/J14</f>
        <v>0.37997432605905007</v>
      </c>
    </row>
    <row r="15" spans="2:12" ht="23.25" customHeight="1">
      <c r="B15" s="32" t="s">
        <v>2</v>
      </c>
      <c r="C15" s="33"/>
      <c r="D15" s="34"/>
      <c r="E15" s="1">
        <v>9067.5</v>
      </c>
      <c r="F15" s="1">
        <v>2331.8</v>
      </c>
      <c r="G15" s="4">
        <f t="shared" si="1"/>
        <v>0.25716018748276814</v>
      </c>
      <c r="H15" s="4">
        <f>F15/F22</f>
        <v>0.03679061159382332</v>
      </c>
      <c r="I15" s="1">
        <v>1654.9</v>
      </c>
      <c r="J15" s="1">
        <v>1295.3</v>
      </c>
      <c r="K15" s="4">
        <f t="shared" si="0"/>
        <v>1.4090277358148529</v>
      </c>
      <c r="L15" s="4">
        <f t="shared" si="2"/>
        <v>1.2776190843819966</v>
      </c>
    </row>
    <row r="16" spans="2:12" ht="21" customHeight="1">
      <c r="B16" s="32" t="s">
        <v>9</v>
      </c>
      <c r="C16" s="33"/>
      <c r="D16" s="34"/>
      <c r="E16" s="1">
        <f>E15+E9</f>
        <v>82236.2</v>
      </c>
      <c r="F16" s="1">
        <f>F15+F9</f>
        <v>16767.5</v>
      </c>
      <c r="G16" s="4">
        <f t="shared" si="1"/>
        <v>0.2038943920074128</v>
      </c>
      <c r="H16" s="4">
        <f>F16/F22</f>
        <v>0.2645538124622319</v>
      </c>
      <c r="I16" s="1">
        <f>I15+I9</f>
        <v>11981.8</v>
      </c>
      <c r="J16" s="1">
        <f>J9+J15</f>
        <v>10924.199999999999</v>
      </c>
      <c r="K16" s="4">
        <f t="shared" si="0"/>
        <v>1.3994141114022935</v>
      </c>
      <c r="L16" s="4">
        <f t="shared" si="2"/>
        <v>1.096812581241647</v>
      </c>
    </row>
    <row r="17" spans="2:12" ht="20.25" customHeight="1">
      <c r="B17" s="38" t="s">
        <v>10</v>
      </c>
      <c r="C17" s="39"/>
      <c r="D17" s="40"/>
      <c r="E17" s="1">
        <f>E18+E19+E20</f>
        <v>196031.5</v>
      </c>
      <c r="F17" s="1">
        <f>F18+F19+F20+F21</f>
        <v>46612.8</v>
      </c>
      <c r="G17" s="4">
        <f t="shared" si="1"/>
        <v>0.23778219316793475</v>
      </c>
      <c r="H17" s="4">
        <f>F17/F22</f>
        <v>0.735446187537768</v>
      </c>
      <c r="I17" s="1">
        <f>I18+I19+I20</f>
        <v>28071.600000000002</v>
      </c>
      <c r="J17" s="1">
        <f>J18+J19+J20</f>
        <v>25590.9</v>
      </c>
      <c r="K17" s="4">
        <f t="shared" si="0"/>
        <v>1.6604967297909632</v>
      </c>
      <c r="L17" s="4">
        <f t="shared" si="2"/>
        <v>1.0969368017537484</v>
      </c>
    </row>
    <row r="18" spans="2:12" ht="19.5" customHeight="1">
      <c r="B18" s="32" t="s">
        <v>11</v>
      </c>
      <c r="C18" s="33"/>
      <c r="D18" s="34"/>
      <c r="E18" s="1">
        <v>78237</v>
      </c>
      <c r="F18" s="1">
        <v>19581</v>
      </c>
      <c r="G18" s="4">
        <f t="shared" si="1"/>
        <v>0.2502780014571111</v>
      </c>
      <c r="H18" s="4">
        <f>F18/F22</f>
        <v>0.30894457741601095</v>
      </c>
      <c r="I18" s="1">
        <v>9411.2</v>
      </c>
      <c r="J18" s="1">
        <v>8205</v>
      </c>
      <c r="K18" s="4">
        <f t="shared" si="0"/>
        <v>2.0806060863651816</v>
      </c>
      <c r="L18" s="4">
        <f t="shared" si="2"/>
        <v>1.1470079219987812</v>
      </c>
    </row>
    <row r="19" spans="2:12" ht="18" customHeight="1">
      <c r="B19" s="32" t="s">
        <v>12</v>
      </c>
      <c r="C19" s="33"/>
      <c r="D19" s="34"/>
      <c r="E19" s="1">
        <v>115937.5</v>
      </c>
      <c r="F19" s="1">
        <v>26645.8</v>
      </c>
      <c r="G19" s="4">
        <f t="shared" si="1"/>
        <v>0.22982900269541778</v>
      </c>
      <c r="H19" s="4">
        <f>F19/F22</f>
        <v>0.4204113896589318</v>
      </c>
      <c r="I19" s="1">
        <v>18264</v>
      </c>
      <c r="J19" s="1">
        <v>17364.9</v>
      </c>
      <c r="K19" s="4">
        <f t="shared" si="0"/>
        <v>1.4589246605343846</v>
      </c>
      <c r="L19" s="4">
        <f t="shared" si="2"/>
        <v>1.051776860218026</v>
      </c>
    </row>
    <row r="20" spans="2:12" ht="20.25" customHeight="1">
      <c r="B20" s="32" t="s">
        <v>13</v>
      </c>
      <c r="C20" s="33"/>
      <c r="D20" s="34"/>
      <c r="E20" s="1">
        <v>1857</v>
      </c>
      <c r="F20" s="1">
        <v>254.2</v>
      </c>
      <c r="G20" s="4">
        <f t="shared" si="1"/>
        <v>0.13688745288099083</v>
      </c>
      <c r="H20" s="4">
        <f>F20/F22</f>
        <v>0.004010709952461569</v>
      </c>
      <c r="I20" s="1">
        <v>396.4</v>
      </c>
      <c r="J20" s="1">
        <v>21</v>
      </c>
      <c r="K20" s="4">
        <f t="shared" si="0"/>
        <v>0.641271442986882</v>
      </c>
      <c r="L20" s="4">
        <f t="shared" si="2"/>
        <v>18.876190476190477</v>
      </c>
    </row>
    <row r="21" spans="2:12" ht="20.25" customHeight="1">
      <c r="B21" s="35" t="s">
        <v>16</v>
      </c>
      <c r="C21" s="36"/>
      <c r="D21" s="37"/>
      <c r="E21" s="1"/>
      <c r="F21" s="1">
        <v>131.8</v>
      </c>
      <c r="G21" s="4"/>
      <c r="H21" s="4"/>
      <c r="I21" s="1"/>
      <c r="J21" s="1"/>
      <c r="K21" s="4"/>
      <c r="L21" s="4"/>
    </row>
    <row r="22" spans="2:12" ht="22.5" customHeight="1">
      <c r="B22" s="32" t="s">
        <v>14</v>
      </c>
      <c r="C22" s="33"/>
      <c r="D22" s="34"/>
      <c r="E22" s="1">
        <f>E16+E17</f>
        <v>278267.7</v>
      </c>
      <c r="F22" s="1">
        <f>F16+F17</f>
        <v>63380.3</v>
      </c>
      <c r="G22" s="4">
        <f t="shared" si="1"/>
        <v>0.22776736214803228</v>
      </c>
      <c r="H22" s="4">
        <f>F22/F22</f>
        <v>1</v>
      </c>
      <c r="I22" s="1">
        <f>I16+I17</f>
        <v>40053.4</v>
      </c>
      <c r="J22" s="1">
        <f>J16+J17</f>
        <v>36515.1</v>
      </c>
      <c r="K22" s="4">
        <f>F22/I22</f>
        <v>1.5823950026714337</v>
      </c>
      <c r="L22" s="4">
        <f t="shared" si="2"/>
        <v>1.0968996387795735</v>
      </c>
    </row>
    <row r="23" spans="2:12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2.75">
      <c r="B26" s="3" t="s">
        <v>26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</sheetData>
  <sheetProtection/>
  <mergeCells count="27">
    <mergeCell ref="B3:R3"/>
    <mergeCell ref="M6:O6"/>
    <mergeCell ref="B6:D8"/>
    <mergeCell ref="E6:E8"/>
    <mergeCell ref="F6:F8"/>
    <mergeCell ref="G6:G8"/>
    <mergeCell ref="K5:L5"/>
    <mergeCell ref="H6:H8"/>
    <mergeCell ref="I6:I8"/>
    <mergeCell ref="J6:J8"/>
    <mergeCell ref="B10:D10"/>
    <mergeCell ref="B11:D11"/>
    <mergeCell ref="B12:D12"/>
    <mergeCell ref="B13:D13"/>
    <mergeCell ref="K6:L6"/>
    <mergeCell ref="K7:K8"/>
    <mergeCell ref="L7:L8"/>
    <mergeCell ref="B9:D9"/>
    <mergeCell ref="B14:D14"/>
    <mergeCell ref="B15:D15"/>
    <mergeCell ref="B22:D22"/>
    <mergeCell ref="B18:D18"/>
    <mergeCell ref="B19:D19"/>
    <mergeCell ref="B20:D20"/>
    <mergeCell ref="B21:D21"/>
    <mergeCell ref="B16:D16"/>
    <mergeCell ref="B17:D17"/>
  </mergeCells>
  <printOptions/>
  <pageMargins left="0.3937007874015748" right="0.196850393700787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2"/>
  <sheetViews>
    <sheetView tabSelected="1" zoomScalePageLayoutView="0" workbookViewId="0" topLeftCell="A1">
      <selection activeCell="F5" sqref="F5:M7"/>
    </sheetView>
  </sheetViews>
  <sheetFormatPr defaultColWidth="9.00390625" defaultRowHeight="12.75"/>
  <cols>
    <col min="1" max="1" width="7.25390625" style="0" customWidth="1"/>
    <col min="3" max="3" width="13.75390625" style="0" customWidth="1"/>
    <col min="4" max="4" width="12.25390625" style="0" customWidth="1"/>
    <col min="5" max="5" width="10.75390625" style="0" customWidth="1"/>
    <col min="6" max="6" width="10.25390625" style="0" bestFit="1" customWidth="1"/>
    <col min="8" max="8" width="10.625" style="0" customWidth="1"/>
    <col min="10" max="10" width="10.125" style="0" customWidth="1"/>
    <col min="12" max="12" width="10.375" style="0" customWidth="1"/>
    <col min="13" max="13" width="10.12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3" t="s">
        <v>17</v>
      </c>
      <c r="M1" s="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6"/>
      <c r="B3" s="82" t="s">
        <v>50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2"/>
      <c r="M4" s="6"/>
    </row>
    <row r="5" spans="1:13" ht="12.75" customHeight="1">
      <c r="A5" s="6"/>
      <c r="B5" s="89" t="s">
        <v>0</v>
      </c>
      <c r="C5" s="90"/>
      <c r="D5" s="91"/>
      <c r="E5" s="58" t="s">
        <v>39</v>
      </c>
      <c r="F5" s="58" t="s">
        <v>42</v>
      </c>
      <c r="G5" s="58" t="s">
        <v>43</v>
      </c>
      <c r="H5" s="58" t="s">
        <v>44</v>
      </c>
      <c r="I5" s="58" t="s">
        <v>45</v>
      </c>
      <c r="J5" s="58" t="s">
        <v>46</v>
      </c>
      <c r="K5" s="58" t="s">
        <v>47</v>
      </c>
      <c r="L5" s="76" t="s">
        <v>3</v>
      </c>
      <c r="M5" s="77"/>
    </row>
    <row r="6" spans="1:13" ht="12.75" customHeight="1">
      <c r="A6" s="6"/>
      <c r="B6" s="92"/>
      <c r="C6" s="93"/>
      <c r="D6" s="94"/>
      <c r="E6" s="59"/>
      <c r="F6" s="59"/>
      <c r="G6" s="59"/>
      <c r="H6" s="59"/>
      <c r="I6" s="59"/>
      <c r="J6" s="59"/>
      <c r="K6" s="59"/>
      <c r="L6" s="58" t="s">
        <v>48</v>
      </c>
      <c r="M6" s="58" t="s">
        <v>49</v>
      </c>
    </row>
    <row r="7" spans="1:13" ht="35.25" customHeight="1">
      <c r="A7" s="6"/>
      <c r="B7" s="95"/>
      <c r="C7" s="96"/>
      <c r="D7" s="97"/>
      <c r="E7" s="60"/>
      <c r="F7" s="60"/>
      <c r="G7" s="60"/>
      <c r="H7" s="60"/>
      <c r="I7" s="60"/>
      <c r="J7" s="60"/>
      <c r="K7" s="60"/>
      <c r="L7" s="60"/>
      <c r="M7" s="60"/>
    </row>
    <row r="8" spans="1:13" ht="12.75">
      <c r="A8" s="6"/>
      <c r="B8" s="83" t="s">
        <v>1</v>
      </c>
      <c r="C8" s="84"/>
      <c r="D8" s="85"/>
      <c r="E8" s="16">
        <f>E10+E13+E12+E14+E15+E11</f>
        <v>3387.7</v>
      </c>
      <c r="F8" s="16">
        <f>F10+F13+F12+F14+F15+F11</f>
        <v>2395.4</v>
      </c>
      <c r="G8" s="17">
        <f>F8/E8</f>
        <v>0.7070874044336867</v>
      </c>
      <c r="H8" s="17">
        <f>F8/5342.9</f>
        <v>0.4483333021392877</v>
      </c>
      <c r="I8" s="16">
        <f>I10+I13+I12+I14+I15</f>
        <v>1487.4</v>
      </c>
      <c r="J8" s="17">
        <v>0.205</v>
      </c>
      <c r="K8" s="16">
        <f>K10+K12+K13+K14+K15</f>
        <v>1259.9</v>
      </c>
      <c r="L8" s="17">
        <f>F8/I8</f>
        <v>1.6104612074761329</v>
      </c>
      <c r="M8" s="17">
        <f>F8/K8</f>
        <v>1.9012620049210254</v>
      </c>
    </row>
    <row r="9" spans="1:13" ht="12.75">
      <c r="A9" s="6"/>
      <c r="B9" s="80" t="s">
        <v>28</v>
      </c>
      <c r="C9" s="81"/>
      <c r="D9" s="99"/>
      <c r="E9" s="16"/>
      <c r="F9" s="20"/>
      <c r="G9" s="28"/>
      <c r="H9" s="17"/>
      <c r="I9" s="29"/>
      <c r="J9" s="21"/>
      <c r="K9" s="16"/>
      <c r="L9" s="21"/>
      <c r="M9" s="17"/>
    </row>
    <row r="10" spans="1:13" ht="25.5" customHeight="1">
      <c r="A10" s="6"/>
      <c r="B10" s="78" t="s">
        <v>29</v>
      </c>
      <c r="C10" s="79"/>
      <c r="D10" s="98"/>
      <c r="E10" s="18">
        <v>990.9</v>
      </c>
      <c r="F10" s="22">
        <v>563.7</v>
      </c>
      <c r="G10" s="27">
        <f aca="true" t="shared" si="0" ref="G10:G26">F10/E10</f>
        <v>0.568876778686043</v>
      </c>
      <c r="H10" s="19">
        <f aca="true" t="shared" si="1" ref="H10:H18">F10/5342.9</f>
        <v>0.10550450130079173</v>
      </c>
      <c r="I10" s="30">
        <v>725.2</v>
      </c>
      <c r="J10" s="23">
        <f>I10/7223.8</f>
        <v>0.10039037625626401</v>
      </c>
      <c r="K10" s="26">
        <v>642.5</v>
      </c>
      <c r="L10" s="23">
        <f aca="true" t="shared" si="2" ref="L10:L26">F10/I10</f>
        <v>0.7773028130170987</v>
      </c>
      <c r="M10" s="19">
        <f aca="true" t="shared" si="3" ref="M10:M26">F10/K10</f>
        <v>0.8773540856031129</v>
      </c>
    </row>
    <row r="11" spans="1:13" ht="25.5" customHeight="1">
      <c r="A11" s="6"/>
      <c r="B11" s="86" t="s">
        <v>40</v>
      </c>
      <c r="C11" s="87"/>
      <c r="D11" s="88"/>
      <c r="E11" s="18">
        <v>572</v>
      </c>
      <c r="F11" s="22">
        <v>396.7</v>
      </c>
      <c r="G11" s="19">
        <f t="shared" si="0"/>
        <v>0.6935314685314685</v>
      </c>
      <c r="H11" s="31">
        <f t="shared" si="1"/>
        <v>0.07424806752887009</v>
      </c>
      <c r="I11" s="26"/>
      <c r="J11" s="23"/>
      <c r="K11" s="26"/>
      <c r="L11" s="23"/>
      <c r="M11" s="19"/>
    </row>
    <row r="12" spans="1:13" ht="26.25" customHeight="1">
      <c r="A12" s="6"/>
      <c r="B12" s="64" t="s">
        <v>33</v>
      </c>
      <c r="C12" s="65"/>
      <c r="D12" s="66"/>
      <c r="E12" s="7">
        <v>466.3</v>
      </c>
      <c r="F12" s="7">
        <v>466.3</v>
      </c>
      <c r="G12" s="19">
        <f t="shared" si="0"/>
        <v>1</v>
      </c>
      <c r="H12" s="17">
        <f t="shared" si="1"/>
        <v>0.08727470100507216</v>
      </c>
      <c r="I12" s="5">
        <v>6.6</v>
      </c>
      <c r="J12" s="8">
        <f aca="true" t="shared" si="4" ref="J12:J18">I12/7223.8</f>
        <v>0.0009136465572136548</v>
      </c>
      <c r="K12" s="5">
        <v>301.1</v>
      </c>
      <c r="L12" s="23">
        <f t="shared" si="2"/>
        <v>70.65151515151516</v>
      </c>
      <c r="M12" s="19">
        <f t="shared" si="3"/>
        <v>1.5486549319163068</v>
      </c>
    </row>
    <row r="13" spans="1:13" ht="24.75" customHeight="1">
      <c r="A13" s="6"/>
      <c r="B13" s="35" t="s">
        <v>30</v>
      </c>
      <c r="C13" s="36"/>
      <c r="D13" s="37"/>
      <c r="E13" s="7">
        <v>31.4</v>
      </c>
      <c r="F13" s="7">
        <v>15.6</v>
      </c>
      <c r="G13" s="8">
        <f t="shared" si="0"/>
        <v>0.4968152866242038</v>
      </c>
      <c r="H13" s="17">
        <f t="shared" si="1"/>
        <v>0.0029197626757004624</v>
      </c>
      <c r="I13" s="5">
        <v>33.6</v>
      </c>
      <c r="J13" s="8">
        <f t="shared" si="4"/>
        <v>0.004651291563996789</v>
      </c>
      <c r="K13" s="5">
        <v>12</v>
      </c>
      <c r="L13" s="8">
        <f t="shared" si="2"/>
        <v>0.46428571428571425</v>
      </c>
      <c r="M13" s="8">
        <f t="shared" si="3"/>
        <v>1.3</v>
      </c>
    </row>
    <row r="14" spans="1:13" ht="25.5" customHeight="1">
      <c r="A14" s="6"/>
      <c r="B14" s="32" t="s">
        <v>31</v>
      </c>
      <c r="C14" s="33"/>
      <c r="D14" s="34"/>
      <c r="E14" s="7">
        <v>1298</v>
      </c>
      <c r="F14" s="7">
        <v>940.4</v>
      </c>
      <c r="G14" s="8">
        <f t="shared" si="0"/>
        <v>0.7244992295839753</v>
      </c>
      <c r="H14" s="17">
        <f t="shared" si="1"/>
        <v>0.17600928334799454</v>
      </c>
      <c r="I14" s="5">
        <v>704.1</v>
      </c>
      <c r="J14" s="8">
        <f t="shared" si="4"/>
        <v>0.09746947589911127</v>
      </c>
      <c r="K14" s="5">
        <v>285.4</v>
      </c>
      <c r="L14" s="8">
        <f t="shared" si="2"/>
        <v>1.3356057378213322</v>
      </c>
      <c r="M14" s="8">
        <f t="shared" si="3"/>
        <v>3.295024526979678</v>
      </c>
    </row>
    <row r="15" spans="1:13" ht="21.75" customHeight="1">
      <c r="A15" s="6"/>
      <c r="B15" s="32" t="s">
        <v>32</v>
      </c>
      <c r="C15" s="33"/>
      <c r="D15" s="34"/>
      <c r="E15" s="7">
        <v>29.1</v>
      </c>
      <c r="F15" s="7">
        <v>12.7</v>
      </c>
      <c r="G15" s="8">
        <f t="shared" si="0"/>
        <v>0.4364261168384879</v>
      </c>
      <c r="H15" s="17">
        <f t="shared" si="1"/>
        <v>0.0023769862808587098</v>
      </c>
      <c r="I15" s="5">
        <v>17.9</v>
      </c>
      <c r="J15" s="8">
        <f t="shared" si="4"/>
        <v>0.0024779202082006696</v>
      </c>
      <c r="K15" s="5">
        <v>18.9</v>
      </c>
      <c r="L15" s="8">
        <f t="shared" si="2"/>
        <v>0.7094972067039106</v>
      </c>
      <c r="M15" s="8">
        <f t="shared" si="3"/>
        <v>0.671957671957672</v>
      </c>
    </row>
    <row r="16" spans="1:13" ht="27.75" customHeight="1">
      <c r="A16" s="6"/>
      <c r="B16" s="83" t="s">
        <v>2</v>
      </c>
      <c r="C16" s="84"/>
      <c r="D16" s="85"/>
      <c r="E16" s="7">
        <v>183.9</v>
      </c>
      <c r="F16" s="7">
        <v>160.4</v>
      </c>
      <c r="G16" s="8">
        <f t="shared" si="0"/>
        <v>0.8722131593257205</v>
      </c>
      <c r="H16" s="17">
        <f t="shared" si="1"/>
        <v>0.030021149562971423</v>
      </c>
      <c r="I16" s="5">
        <v>90.3</v>
      </c>
      <c r="J16" s="8">
        <f t="shared" si="4"/>
        <v>0.012500346078241369</v>
      </c>
      <c r="K16" s="5">
        <v>206.7</v>
      </c>
      <c r="L16" s="8">
        <f t="shared" si="2"/>
        <v>1.7763012181616833</v>
      </c>
      <c r="M16" s="8">
        <f t="shared" si="3"/>
        <v>0.776003870343493</v>
      </c>
    </row>
    <row r="17" spans="1:13" ht="27.75" customHeight="1">
      <c r="A17" s="6"/>
      <c r="B17" s="61" t="s">
        <v>27</v>
      </c>
      <c r="C17" s="62"/>
      <c r="D17" s="63"/>
      <c r="E17" s="14">
        <f>E8+E16</f>
        <v>3571.6</v>
      </c>
      <c r="F17" s="14">
        <f>F8+F16</f>
        <v>2555.8</v>
      </c>
      <c r="G17" s="15">
        <f t="shared" si="0"/>
        <v>0.7155896516967186</v>
      </c>
      <c r="H17" s="25">
        <f t="shared" si="1"/>
        <v>0.47835445170225915</v>
      </c>
      <c r="I17" s="14">
        <f>I8+I16</f>
        <v>1577.7</v>
      </c>
      <c r="J17" s="15">
        <f t="shared" si="4"/>
        <v>0.21840305656302778</v>
      </c>
      <c r="K17" s="14">
        <f>K8+K16</f>
        <v>1466.6000000000001</v>
      </c>
      <c r="L17" s="15">
        <f t="shared" si="2"/>
        <v>1.6199530962793942</v>
      </c>
      <c r="M17" s="15">
        <f t="shared" si="3"/>
        <v>1.7426701213691531</v>
      </c>
    </row>
    <row r="18" spans="1:13" ht="27" customHeight="1">
      <c r="A18" s="6"/>
      <c r="B18" s="73" t="s">
        <v>10</v>
      </c>
      <c r="C18" s="74"/>
      <c r="D18" s="75"/>
      <c r="E18" s="24">
        <f>E20+E21+E22+E23+E25</f>
        <v>3903.3999999999996</v>
      </c>
      <c r="F18" s="24">
        <f>F20+F21+F22+F23+F25+F24</f>
        <v>2787.1</v>
      </c>
      <c r="G18" s="25">
        <f t="shared" si="0"/>
        <v>0.7140185479325717</v>
      </c>
      <c r="H18" s="25">
        <f t="shared" si="1"/>
        <v>0.5216455482977409</v>
      </c>
      <c r="I18" s="24">
        <f>I20+I21+I22+I23</f>
        <v>5646.1</v>
      </c>
      <c r="J18" s="25">
        <f t="shared" si="4"/>
        <v>0.7815969434369723</v>
      </c>
      <c r="K18" s="24">
        <f>K20+K21+K22+K23</f>
        <v>4499</v>
      </c>
      <c r="L18" s="25">
        <f t="shared" si="2"/>
        <v>0.4936327730645932</v>
      </c>
      <c r="M18" s="25">
        <f t="shared" si="3"/>
        <v>0.6194932207157146</v>
      </c>
    </row>
    <row r="19" spans="1:13" ht="15.75" customHeight="1">
      <c r="A19" s="6"/>
      <c r="B19" s="70" t="s">
        <v>28</v>
      </c>
      <c r="C19" s="71"/>
      <c r="D19" s="72"/>
      <c r="E19" s="16"/>
      <c r="F19" s="20"/>
      <c r="G19" s="28"/>
      <c r="H19" s="17"/>
      <c r="I19" s="29"/>
      <c r="J19" s="21"/>
      <c r="K19" s="16"/>
      <c r="L19" s="21"/>
      <c r="M19" s="17"/>
    </row>
    <row r="20" spans="1:13" ht="18.75" customHeight="1">
      <c r="A20" s="6"/>
      <c r="B20" s="67" t="s">
        <v>34</v>
      </c>
      <c r="C20" s="68"/>
      <c r="D20" s="69"/>
      <c r="E20" s="18">
        <v>1578</v>
      </c>
      <c r="F20" s="22">
        <v>1183.5</v>
      </c>
      <c r="G20" s="27">
        <f t="shared" si="0"/>
        <v>0.75</v>
      </c>
      <c r="H20" s="19">
        <f>F20/5342.9</f>
        <v>0.2215089183776601</v>
      </c>
      <c r="I20" s="30">
        <v>1039.6</v>
      </c>
      <c r="J20" s="23">
        <f>I20/7223.8</f>
        <v>0.14391317589080538</v>
      </c>
      <c r="K20" s="26">
        <v>1160.6</v>
      </c>
      <c r="L20" s="23">
        <f t="shared" si="2"/>
        <v>1.1384186225471336</v>
      </c>
      <c r="M20" s="19">
        <f t="shared" si="3"/>
        <v>1.0197311735309325</v>
      </c>
    </row>
    <row r="21" spans="1:13" ht="20.25" customHeight="1">
      <c r="A21" s="6"/>
      <c r="B21" s="32" t="s">
        <v>35</v>
      </c>
      <c r="C21" s="33"/>
      <c r="D21" s="34"/>
      <c r="E21" s="7">
        <v>56.2</v>
      </c>
      <c r="F21" s="7">
        <v>55.1</v>
      </c>
      <c r="G21" s="8">
        <f t="shared" si="0"/>
        <v>0.9804270462633452</v>
      </c>
      <c r="H21" s="31">
        <f>F21/5342.9</f>
        <v>0.010312751501993301</v>
      </c>
      <c r="I21" s="5">
        <v>56.2</v>
      </c>
      <c r="J21" s="8">
        <f>I21/7223.8</f>
        <v>0.007779838865970819</v>
      </c>
      <c r="K21" s="5">
        <v>50.7</v>
      </c>
      <c r="L21" s="8">
        <f t="shared" si="2"/>
        <v>0.9804270462633452</v>
      </c>
      <c r="M21" s="8">
        <f t="shared" si="3"/>
        <v>1.086785009861933</v>
      </c>
    </row>
    <row r="22" spans="1:13" ht="19.5" customHeight="1">
      <c r="A22" s="6"/>
      <c r="B22" s="32" t="s">
        <v>36</v>
      </c>
      <c r="C22" s="33"/>
      <c r="D22" s="34"/>
      <c r="E22" s="7">
        <v>2254</v>
      </c>
      <c r="F22" s="7">
        <v>1693</v>
      </c>
      <c r="G22" s="8">
        <f t="shared" si="0"/>
        <v>0.751109139307897</v>
      </c>
      <c r="H22" s="17">
        <f>F22/5342.9</f>
        <v>0.3168691160231335</v>
      </c>
      <c r="I22" s="5">
        <v>2184.4</v>
      </c>
      <c r="J22" s="8">
        <f>I22/7223.8</f>
        <v>0.30238932417841025</v>
      </c>
      <c r="K22" s="5">
        <v>1608.4</v>
      </c>
      <c r="L22" s="8">
        <f t="shared" si="2"/>
        <v>0.7750412012451932</v>
      </c>
      <c r="M22" s="8">
        <f t="shared" si="3"/>
        <v>1.0525988560059687</v>
      </c>
    </row>
    <row r="23" spans="1:13" ht="25.5" customHeight="1">
      <c r="A23" s="6"/>
      <c r="B23" s="35" t="s">
        <v>37</v>
      </c>
      <c r="C23" s="36"/>
      <c r="D23" s="37"/>
      <c r="E23" s="7">
        <v>15.2</v>
      </c>
      <c r="F23" s="7"/>
      <c r="G23" s="8"/>
      <c r="H23" s="17"/>
      <c r="I23" s="5">
        <v>2365.9</v>
      </c>
      <c r="J23" s="8">
        <f>I23/7223.8</f>
        <v>0.32751460450178577</v>
      </c>
      <c r="K23" s="5">
        <v>1679.3</v>
      </c>
      <c r="L23" s="8">
        <f t="shared" si="2"/>
        <v>0</v>
      </c>
      <c r="M23" s="8">
        <f t="shared" si="3"/>
        <v>0</v>
      </c>
    </row>
    <row r="24" spans="1:13" ht="63.75" customHeight="1">
      <c r="A24" s="6"/>
      <c r="B24" s="35" t="s">
        <v>41</v>
      </c>
      <c r="C24" s="36"/>
      <c r="D24" s="37"/>
      <c r="E24" s="7"/>
      <c r="F24" s="7">
        <v>27.2</v>
      </c>
      <c r="G24" s="8"/>
      <c r="H24" s="17">
        <f>F24/5342.9</f>
        <v>0.005090868255067473</v>
      </c>
      <c r="I24" s="5"/>
      <c r="J24" s="8"/>
      <c r="K24" s="5"/>
      <c r="L24" s="8"/>
      <c r="M24" s="8"/>
    </row>
    <row r="25" spans="1:13" ht="50.25" customHeight="1">
      <c r="A25" s="6"/>
      <c r="B25" s="35" t="s">
        <v>38</v>
      </c>
      <c r="C25" s="36"/>
      <c r="D25" s="37"/>
      <c r="E25" s="7"/>
      <c r="F25" s="7">
        <v>-171.7</v>
      </c>
      <c r="G25" s="8"/>
      <c r="H25" s="17">
        <f>F25/5342.9</f>
        <v>-0.03213610586011342</v>
      </c>
      <c r="I25" s="5"/>
      <c r="J25" s="8"/>
      <c r="K25" s="5"/>
      <c r="L25" s="8"/>
      <c r="M25" s="8"/>
    </row>
    <row r="26" spans="1:13" ht="23.25" customHeight="1">
      <c r="A26" s="6"/>
      <c r="B26" s="61" t="s">
        <v>14</v>
      </c>
      <c r="C26" s="62"/>
      <c r="D26" s="63"/>
      <c r="E26" s="14">
        <f>E17+E18</f>
        <v>7475</v>
      </c>
      <c r="F26" s="14">
        <f>F17+F18</f>
        <v>5342.9</v>
      </c>
      <c r="G26" s="15">
        <f t="shared" si="0"/>
        <v>0.7147692307692307</v>
      </c>
      <c r="H26" s="15">
        <f>F26/5342.9</f>
        <v>1</v>
      </c>
      <c r="I26" s="14">
        <f>I17+I18</f>
        <v>7223.8</v>
      </c>
      <c r="J26" s="15">
        <f>I26/7223.8</f>
        <v>1</v>
      </c>
      <c r="K26" s="14">
        <f>K17+K18</f>
        <v>5965.6</v>
      </c>
      <c r="L26" s="15">
        <f t="shared" si="2"/>
        <v>0.739624574323763</v>
      </c>
      <c r="M26" s="15">
        <f t="shared" si="3"/>
        <v>0.8956182110768405</v>
      </c>
    </row>
    <row r="27" spans="1:13" ht="12.75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"/>
    </row>
    <row r="28" spans="1:13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6"/>
    </row>
    <row r="29" spans="1:13" ht="12.75">
      <c r="A29" s="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6"/>
    </row>
    <row r="30" spans="1:13" ht="12.75">
      <c r="A30" s="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12.75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</row>
    <row r="32" spans="1:13" ht="12.75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</sheetData>
  <sheetProtection/>
  <mergeCells count="31">
    <mergeCell ref="B14:D14"/>
    <mergeCell ref="K5:K7"/>
    <mergeCell ref="H5:H7"/>
    <mergeCell ref="L5:M5"/>
    <mergeCell ref="J5:J7"/>
    <mergeCell ref="I5:I7"/>
    <mergeCell ref="B26:D26"/>
    <mergeCell ref="B25:D25"/>
    <mergeCell ref="B12:D12"/>
    <mergeCell ref="B13:D13"/>
    <mergeCell ref="B24:D24"/>
    <mergeCell ref="M6:M7"/>
    <mergeCell ref="L6:L7"/>
    <mergeCell ref="B8:D8"/>
    <mergeCell ref="B10:D10"/>
    <mergeCell ref="B9:D9"/>
    <mergeCell ref="B3:M3"/>
    <mergeCell ref="B5:D7"/>
    <mergeCell ref="E5:E7"/>
    <mergeCell ref="F5:F7"/>
    <mergeCell ref="G5:G7"/>
    <mergeCell ref="B11:D11"/>
    <mergeCell ref="B23:D23"/>
    <mergeCell ref="B19:D19"/>
    <mergeCell ref="B15:D15"/>
    <mergeCell ref="B17:D17"/>
    <mergeCell ref="B21:D21"/>
    <mergeCell ref="B20:D20"/>
    <mergeCell ref="B22:D22"/>
    <mergeCell ref="B18:D18"/>
    <mergeCell ref="B16:D16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</dc:creator>
  <cp:keywords/>
  <dc:description/>
  <cp:lastModifiedBy>фо</cp:lastModifiedBy>
  <cp:lastPrinted>2014-10-28T14:22:26Z</cp:lastPrinted>
  <dcterms:created xsi:type="dcterms:W3CDTF">2008-01-25T08:30:03Z</dcterms:created>
  <dcterms:modified xsi:type="dcterms:W3CDTF">2014-11-07T06:44:51Z</dcterms:modified>
  <cp:category/>
  <cp:version/>
  <cp:contentType/>
  <cp:contentStatus/>
</cp:coreProperties>
</file>